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5.6替换项目" sheetId="19" r:id="rId1"/>
    <sheet name="65个没问题项目" sheetId="21" r:id="rId2"/>
    <sheet name="最新表 (2)" sheetId="20" r:id="rId3"/>
    <sheet name="4.16拟替换项目" sheetId="12" r:id="rId4"/>
    <sheet name="储备项目表" sheetId="18" r:id="rId5"/>
    <sheet name="附件2" sheetId="17" r:id="rId6"/>
    <sheet name="工作方案改" sheetId="16" state="hidden" r:id="rId7"/>
    <sheet name="要素保障 (2)" sheetId="14" state="hidden" r:id="rId8"/>
    <sheet name="Sheet1" sheetId="13" state="hidden" r:id="rId9"/>
    <sheet name="11.27调整" sheetId="11" state="hidden" r:id="rId10"/>
    <sheet name="82个项目" sheetId="5" state="hidden" r:id="rId11"/>
    <sheet name="储备项目 (2)" sheetId="10" state="hidden" r:id="rId12"/>
    <sheet name="8.14" sheetId="4" state="hidden" r:id="rId13"/>
    <sheet name="备选项目 (2)" sheetId="8" state="hidden" r:id="rId14"/>
    <sheet name="政府投资项目" sheetId="7" state="hidden" r:id="rId15"/>
    <sheet name="备选项目" sheetId="6" state="hidden" r:id="rId16"/>
  </sheets>
  <definedNames>
    <definedName name="_xlnm._FilterDatabase" localSheetId="0" hidden="1">'5.6替换项目'!$A$7:$J$166</definedName>
    <definedName name="_xlnm._FilterDatabase" localSheetId="1" hidden="1">'65个没问题项目'!$A$7:$DA$126</definedName>
    <definedName name="_xlnm._FilterDatabase" localSheetId="2" hidden="1">'最新表 (2)'!$A$7:$DA$170</definedName>
    <definedName name="_xlnm._FilterDatabase" localSheetId="3" hidden="1">'4.16拟替换项目'!$A$7:$CZ$73</definedName>
    <definedName name="_xlnm._FilterDatabase" localSheetId="4" hidden="1">储备项目表!$A$7:$CZ$134</definedName>
    <definedName name="_xlnm._FilterDatabase" localSheetId="5" hidden="1">附件2!$A$6:$BR$44</definedName>
    <definedName name="_xlnm._FilterDatabase" localSheetId="6" hidden="1">工作方案改!$A$5:$S$125</definedName>
    <definedName name="_xlnm._FilterDatabase" localSheetId="7" hidden="1">'要素保障 (2)'!$A$6:$CP$130</definedName>
    <definedName name="_xlnm._FilterDatabase" localSheetId="9" hidden="1">'11.27调整'!$A$6:$CM$110</definedName>
    <definedName name="_xlnm._FilterDatabase" localSheetId="10" hidden="1">'82个项目'!$A$3:$BN$85</definedName>
    <definedName name="_xlnm._FilterDatabase" localSheetId="11" hidden="1">'储备项目 (2)'!$A$4:$BM$15</definedName>
    <definedName name="_xlnm._FilterDatabase" localSheetId="12" hidden="1">'8.14'!$A$4:$BZ$218</definedName>
    <definedName name="_xlnm._FilterDatabase" localSheetId="13" hidden="1">'备选项目 (2)'!$A$4:$BN$41</definedName>
    <definedName name="_xlnm._FilterDatabase" localSheetId="14" hidden="1">政府投资项目!$A$5:$BS$28</definedName>
    <definedName name="_xlnm._FilterDatabase" localSheetId="15" hidden="1">备选项目!$A$3:$BN$31</definedName>
    <definedName name="_xlnm.Print_Area" localSheetId="12">'8.14'!$A$1:$BR$115</definedName>
    <definedName name="_xlnm.Print_Area" localSheetId="10">'82个项目'!$A$1:$BI$87</definedName>
    <definedName name="_xlnm.Print_Area" localSheetId="15">备选项目!$A$1:$BI$31</definedName>
    <definedName name="_xlnm.Print_Area" localSheetId="13">'备选项目 (2)'!$A$1:$BI$41</definedName>
    <definedName name="_xlnm.Print_Area" localSheetId="11">'储备项目 (2)'!$A$1:$BH$15</definedName>
    <definedName name="_xlnm.Print_Area" localSheetId="14">政府投资项目!$A$1:$BN$29</definedName>
    <definedName name="_xlnm.Print_Titles" localSheetId="9">'11.27调整'!$4:$6</definedName>
    <definedName name="_xlnm.Print_Titles" localSheetId="12">'8.14'!$4:$5</definedName>
    <definedName name="_xlnm.Print_Titles" localSheetId="10">'82个项目'!$2:$3</definedName>
    <definedName name="_xlnm.Print_Titles" localSheetId="15">备选项目!$2:$3</definedName>
    <definedName name="_xlnm.Print_Titles" localSheetId="13">'备选项目 (2)'!$3:$4</definedName>
    <definedName name="_xlnm.Print_Titles" localSheetId="11">'储备项目 (2)'!$3:$4</definedName>
    <definedName name="_xlnm.Print_Titles" localSheetId="14">政府投资项目!$4:$5</definedName>
    <definedName name="_xlnm.Print_Area" localSheetId="9">'11.27调整'!$A$1:$CC$107</definedName>
    <definedName name="_xlnm.Print_Titles" localSheetId="3">'4.16拟替换项目'!$4:$7</definedName>
    <definedName name="_xlnm.Print_Area" localSheetId="3">'4.16拟替换项目'!$A$1:$CR$26</definedName>
    <definedName name="_xlnm.Print_Titles" localSheetId="7">'要素保障 (2)'!$4:$6</definedName>
    <definedName name="_xlnm.Print_Area" localSheetId="7">'要素保障 (2)'!$A$1:$CF$107</definedName>
    <definedName name="_xlnm.Print_Titles" localSheetId="6">工作方案改!$3:$5</definedName>
    <definedName name="_xlnm.Print_Area" localSheetId="6">工作方案改!$A$1:$K$106</definedName>
    <definedName name="_xlnm.Print_Titles" localSheetId="5">附件2!$4:$6</definedName>
    <definedName name="_xlnm.Print_Area" localSheetId="5">附件2!$A$1:$BH$20</definedName>
    <definedName name="_xlnm.Print_Titles" localSheetId="4">储备项目表!$4:$7</definedName>
    <definedName name="_xlnm.Print_Area" localSheetId="4">储备项目表!$A$1:$CP$108</definedName>
    <definedName name="_xlnm.Print_Titles" localSheetId="0">'5.6替换项目'!$4:$7</definedName>
    <definedName name="_xlnm.Print_Area" localSheetId="0">'5.6替换项目'!$A$1:$J$108</definedName>
    <definedName name="_xlnm.Print_Titles" localSheetId="2">'最新表 (2)'!$4:$7</definedName>
    <definedName name="_xlnm.Print_Area" localSheetId="2">'最新表 (2)'!$A$1:$CS$117</definedName>
    <definedName name="_xlnm.Print_Titles" localSheetId="1">'65个没问题项目'!$4:$7</definedName>
    <definedName name="_xlnm.Print_Area" localSheetId="1">'65个没问题项目'!$A$1:$CS$73</definedName>
  </definedNames>
  <calcPr calcId="144525"/>
</workbook>
</file>

<file path=xl/sharedStrings.xml><?xml version="1.0" encoding="utf-8"?>
<sst xmlns="http://schemas.openxmlformats.org/spreadsheetml/2006/main" count="25845" uniqueCount="1680">
  <si>
    <t>附件1</t>
  </si>
  <si>
    <t>昆区2024年重点项目表</t>
  </si>
  <si>
    <t>序
号</t>
  </si>
  <si>
    <t>项目名称</t>
  </si>
  <si>
    <t>建设年限</t>
  </si>
  <si>
    <t>投资类别</t>
  </si>
  <si>
    <t>项目类别</t>
  </si>
  <si>
    <t>总投资
（万元）</t>
  </si>
  <si>
    <t>2024年
计划投资
（万元）</t>
  </si>
  <si>
    <t>新建/续建</t>
  </si>
  <si>
    <t>主要建设内容及规模</t>
  </si>
  <si>
    <t>公司或建设主体全称</t>
  </si>
  <si>
    <t>通威硅能源20万吨高纯晶硅项目</t>
  </si>
  <si>
    <t>2023-2024</t>
  </si>
  <si>
    <t>企业投资</t>
  </si>
  <si>
    <t>工业</t>
  </si>
  <si>
    <t>续建</t>
  </si>
  <si>
    <t>建设20万吨高纯晶硅产能生产线，其中光伏用高纯晶硅19.8万吨、电子级高纯晶硅0.2万吨。项目建设主要工艺生产装置含电解制氢装置、冷氢化装置、盐酸解析及三氯氢硅合成装置、精馏装置、还原装置等。</t>
  </si>
  <si>
    <t>内蒙古通威硅能源有限公司</t>
  </si>
  <si>
    <t>北方稀土19.8万吨绿色冶炼项目</t>
  </si>
  <si>
    <t>2023-2025</t>
  </si>
  <si>
    <t>建筑面积约12.6万平方米，开展稀土精矿冶炼、萃取分离、沉淀、浓缩、煅烧及“三废”治理的生产线建设。</t>
  </si>
  <si>
    <t>北方稀土</t>
  </si>
  <si>
    <t>龙马标准化厂房建设项目</t>
  </si>
  <si>
    <t>2022-2025</t>
  </si>
  <si>
    <t>产业园总建筑面积153万平方米，其中生产厂房建筑面积136.8万平方米，办公建筑面积2.3万平方米，生活区建设面积13.9万平方米。</t>
  </si>
  <si>
    <t>包头龙马风能装备有限公司</t>
  </si>
  <si>
    <t>昆之道新能源装备资源化利用制造基地项目</t>
  </si>
  <si>
    <t>主要围绕西北地区叶片企业的工业固废及报废叶片进行资源化再生制造。</t>
  </si>
  <si>
    <t>包头昆之道新能源科技有限公司</t>
  </si>
  <si>
    <t>康碳碳基复合材料制品建设项目</t>
  </si>
  <si>
    <t>主要建设年产400吨单晶硅炉用碳碳复合材料制品件生产线。</t>
  </si>
  <si>
    <t>上海康碳复合材料科技有限公司</t>
  </si>
  <si>
    <t>标盛达年产110万吨超耐蚀光伏支架产业园项目</t>
  </si>
  <si>
    <t>主要建设110万吨智能光伏跟踪支架，固定支架生产线55条；光伏设备及配件研发。</t>
  </si>
  <si>
    <t>内蒙古标盛达镁铝新材料科技有限公司</t>
  </si>
  <si>
    <t>包瀜碳化法钢铁渣综合利用项目（一期）</t>
  </si>
  <si>
    <t>2021-2024</t>
  </si>
  <si>
    <t>建设年处理钢铁渣40万吨、碳化封存二氧化碳10万吨生产线，可生产高纯碳酸钙镁24万吨/年、含铁料28万吨/年。</t>
  </si>
  <si>
    <t>内蒙古包瀜环保新材料有限公司</t>
  </si>
  <si>
    <t>包钢200万吨CCUS(一期50万吨)工程</t>
  </si>
  <si>
    <t>将包钢集团下属稀土钢板材公司4＃、5＃、6＃麦尔兹窑废烟气中的CO2进行捕集、压缩干燥后，大部分CO2液体产品通过绿碳槽车运输至周边5个油田和3个气田，进行石油（或天然气）驱替、压裂服务，实现CO2永久地质封存。</t>
  </si>
  <si>
    <t>内蒙古包钢低碳产业科技发展有限公司</t>
  </si>
  <si>
    <t>包钢动供总厂1＃、2＃、3＃、4＃燃气轮机组超低排放改造项目</t>
  </si>
  <si>
    <t>2022-2024</t>
  </si>
  <si>
    <t>该项目分为脱硝和脱硫两个阶段，第一阶段对1-4＃燃气轮机余热锅炉进行炉内脱硝改造（SCR改造（双层）），第二阶段对1-4＃燃气轮机余热锅炉进行脱硫改造（固定床）。</t>
  </si>
  <si>
    <t>包钢集团节能环保科技产业有限责任公司</t>
  </si>
  <si>
    <t>包钢工业互联网数据运营中心项目</t>
  </si>
  <si>
    <t>项目分两期建设，一期主要建设数据中心主体工程及176个机柜动力系统配套设施；二期主要建设其余机柜的动力系统配套设施。</t>
  </si>
  <si>
    <t>内蒙古新联信息产业有限公司</t>
  </si>
  <si>
    <t>东方富琛风电新能源风叶生产线项目</t>
  </si>
  <si>
    <t>项目由东方富琛公司投资建设，建设16条风叶生产线。</t>
  </si>
  <si>
    <t>东方富琛有限公司</t>
  </si>
  <si>
    <t>包钢焦化碳基新材料清洁化改造环境提升项目之30万吨/年焦油加工项目</t>
  </si>
  <si>
    <t>升级改造置换一套30万吨/年焦油加工装置，工艺装置主要包括焦油蒸馏、工业萘蒸馏、改质沥青公用工程及原料罐组、成品罐组、尾气处理等辅助生产系统。</t>
  </si>
  <si>
    <t>包头宝楷炭材料有限公司</t>
  </si>
  <si>
    <t>新奥蒙华公铁多式联运物流园区改扩建项目</t>
  </si>
  <si>
    <t>商贸流通</t>
  </si>
  <si>
    <t>建设大型物资仓储库，加气站、加氢站、充换电设备。</t>
  </si>
  <si>
    <t>新奥蒙华物流有限公司</t>
  </si>
  <si>
    <t>炼铁厂5座高炉热风炉废气脱硫脱硝项目</t>
  </si>
  <si>
    <t>对5座高炉热风炉烟气二氧化硫、氮氧化物进行治理，配套建设5套固定床脱硫脱硝一体化装置。</t>
  </si>
  <si>
    <t>通威技改产能提升项目</t>
  </si>
  <si>
    <t>对通威一期3.5万吨、二期5万吨生产装置实施电气、自动化系统、还原节能等综合性生产技术改造应用。</t>
  </si>
  <si>
    <t>内蒙古通威高纯晶硅有限公司</t>
  </si>
  <si>
    <t>金蒙稀土年综合回收利用钕铁硼废料项目</t>
  </si>
  <si>
    <t>建设回收利用钕铁硼废料生产线，包括预烧车间、溶解车间、萃取车间等主要生产设施，以及废水站、供配电、办公楼等辅助设施。</t>
  </si>
  <si>
    <t>金蒙稀土</t>
  </si>
  <si>
    <t>包钢人才住房项目</t>
  </si>
  <si>
    <t>基础设施</t>
  </si>
  <si>
    <t>项目总建筑面积57733.75平方米，土地面积27732.42平方米，新建保障性租赁住房建筑面积32268.12平方米（600套），配套设施建筑面积25465.63平方米。</t>
  </si>
  <si>
    <t>包头钢铁（集团）有限责任公司</t>
  </si>
  <si>
    <t>裕桂新能源智能设备和换电设备模化生产项目</t>
  </si>
  <si>
    <t>建设智能化多层生产、办公一体化厂房2.5万平方米，引进深圳精智机器有限公司的技术模块化生产电动汽车换电设备，进行AGV设备和机器人的生产，建成一套完整的充换电站智能化设备生产流水线。</t>
  </si>
  <si>
    <t>内蒙古裕桂环保产业有限公司</t>
  </si>
  <si>
    <t>炼钢厂新建150tRH精炼炉工程</t>
  </si>
  <si>
    <t>2020-2024</t>
  </si>
  <si>
    <t>建设内容包含：厂房工业建筑、土建基础、RH真空设备、机械真空泵、液压系统、电气及仪表、能源介质管网、工艺生产及原料供给设施、消防、水泵站等。</t>
  </si>
  <si>
    <t>内蒙古包钢钢联股份有限公司</t>
  </si>
  <si>
    <t>世博年产6000吨高纯稀土锂电池材料项目</t>
  </si>
  <si>
    <t>本项目利用世博公司原稀土萃取生产的厂房、部分设备以及水气电等基础条件建设一条年产6000吨高纯稀土锂电池材料生产线。</t>
  </si>
  <si>
    <t>包头市世博稀土萃取装备有限公司</t>
  </si>
  <si>
    <t>包钢7＃、8＃高炉热风炉废气脱硫脱硝超低排放改造项目</t>
  </si>
  <si>
    <t>采用固定床干法脱硫脱硝一体化工艺技术，对包钢稀土钢板材公司7＃、8＃高炉热风炉烟气进行改造。</t>
  </si>
  <si>
    <t>稀土钢板材厂3x240t转炉一次干法除尘系统放散烟气超低排放改造项目</t>
  </si>
  <si>
    <t>1.在现有3台240t转炉一次干法除尘放散杯阀后，增设转炉放散烟气超低排放净化处理系统；2.电除尘器电源改造；3.电除尘器本体改造。</t>
  </si>
  <si>
    <t>铁捷物流园区升级改造项目</t>
  </si>
  <si>
    <t>总占地约1273亩，改扩建建筑面积约13万平方米、堆场约19万平方米。重点改造园区仓储、堆场等设施，升级多式联运换装、装卸转运等设备及物流信息系统，同时配置智能化、绿色化物流设备。</t>
  </si>
  <si>
    <t>包头钢铁（集团）铁捷物流有限公司</t>
  </si>
  <si>
    <t>铁前集控中心及智能料场建设项目（拟替换）</t>
  </si>
  <si>
    <t>以老体系高炉及配套烧结、焦化为主线实施铁前智慧集控中心、一体化智能管控平台建设。</t>
  </si>
  <si>
    <t>海泰新能源汽车服务中心建设项目</t>
  </si>
  <si>
    <t>用地160亩，其中建筑面积3万平方米，建设新能源汽车展销中心、充换电站、仓储、物流、机动车检测站、服务站等设施。</t>
  </si>
  <si>
    <t>内蒙古海泰物流有限公司</t>
  </si>
  <si>
    <t>硅产业区集中污水回用处理厂项目</t>
  </si>
  <si>
    <t>政府投资</t>
  </si>
  <si>
    <t>在西郊污水处理厂内新建一套再生水处理系统，总设计规模10000m3/d，其中5000m3/d经处理后用于园区绿化、道路浇洒或园区企业切片用水，另5000m3/d经处理后用于园区除盐水用户使用。</t>
  </si>
  <si>
    <t>内蒙古包头钢铁冶金开发区金属深加工产业园</t>
  </si>
  <si>
    <t>金属深加工园区引中水再利用工程</t>
  </si>
  <si>
    <t>新建中水给水管线8.5公里，主供水管管径DN800。管线起点为纬四路现状再生水管线，沿九原工业园区经二路西侧向北铺设，穿越神华煤制烯烃铁路专用线和包兰铁路，终点为包头金属深加工园区内西郊污水处理厂。</t>
  </si>
  <si>
    <t>包头金属深加工园区管委会</t>
  </si>
  <si>
    <t>化工园区保障能力提升项目</t>
  </si>
  <si>
    <t>项目拟建设9.65亩危险化学品停车场、有效容积2万立方米的应急事故水池、总建筑面积4708.2平方米的特勤消防站。</t>
  </si>
  <si>
    <t>金属深加工园区工业供水管网建设工程</t>
  </si>
  <si>
    <t>项目分两部分，其中管线一：园区工业供水管网，管线全长10095米，其中DN800的管径长度为3990米，DN600的管径长度为6105米，材质为球墨铸铁管；管线二：园区工业供水管网，管线全长3460米，设计管径DN600，材质为球墨铸铁管。</t>
  </si>
  <si>
    <t>保利天汇住宅小区项目</t>
  </si>
  <si>
    <t>房地产</t>
  </si>
  <si>
    <t>地上建筑面积18.1万平方米，地下建筑面积5.8万平方米。</t>
  </si>
  <si>
    <t>包头市保泰利升置业有限公司</t>
  </si>
  <si>
    <t>均和金宸府住宅小区项目</t>
  </si>
  <si>
    <t>对中冶华天设计院所在地块拆旧，建设6.5万平方米商住小区。</t>
  </si>
  <si>
    <t>星汇地产</t>
  </si>
  <si>
    <t>世茂云锦住宅小区项目（二期）</t>
  </si>
  <si>
    <t>建设规模约11.5万平方米，拟建成集住宅、商业、幼儿园等配套的生活居住区。</t>
  </si>
  <si>
    <t>包头世茂新发展房地产开发有限公司</t>
  </si>
  <si>
    <t>锦尚国际小区五期建设项目</t>
  </si>
  <si>
    <t>建设地上建筑面积21万平方米、地下建筑面积1.5万平方米的住宅小区。</t>
  </si>
  <si>
    <t>包头市富泰房地产开发有限责任公司</t>
  </si>
  <si>
    <t>亿豪金辉财富城建设项目</t>
  </si>
  <si>
    <t>建筑面积69529.33平方米，商业建筑面积16467.72平方米；住宅建筑面积44738.75平方米；地下建筑面积8322.86平方米。</t>
  </si>
  <si>
    <t>包头市亿豪房地产开发有限公司</t>
  </si>
  <si>
    <t>校园基础设施建设项目</t>
  </si>
  <si>
    <t>社会事业</t>
  </si>
  <si>
    <t>1.包头市特殊教育学校翻建项目拟新建教学楼一栋、综合楼一栋；2.包头市第五十一中学新建教学楼项目拟新建教学楼，建筑面积为10010.78平方米。</t>
  </si>
  <si>
    <t>昆区教育局</t>
  </si>
  <si>
    <t>普通高中高质量发展三年行动计划基建项目</t>
  </si>
  <si>
    <t>1.包钢五中项目拟建设综合楼，建筑面积为9385.54平方米；篮球馆建筑面积为1128.89平方米。2.包头市第六中学项目拟建教学楼，建筑面积4277.98平方米；食堂、活动楼2245.54平方米。3.包钢一中分校（新城中学）项目拟改建宿舍楼，建筑面积为7026.00平方米；体育馆改建教室，建筑面积1820.32平方米；食堂，建筑面积1739.52平方米。</t>
  </si>
  <si>
    <t>睿盈超智算力创新中心</t>
  </si>
  <si>
    <t>2024-2026</t>
  </si>
  <si>
    <t>新建</t>
  </si>
  <si>
    <t>本项目为在包头市昆都仑区拟建设AI CITY创新赋能中心、数据中心、运维中心及配套基础设施，依托国家“东数西算”布局，布局500P算力输出，建立人工智能创新赋能公共服务平台，打造技术赋能服务、生态引入、产业运营、基金合作、人才培育等专业团队建设。</t>
  </si>
  <si>
    <t>内蒙古睿盈智算科技有限公司</t>
  </si>
  <si>
    <t>领拓超晶石墨烯膜导热新材料生产基地项目</t>
  </si>
  <si>
    <t>2024-2025</t>
  </si>
  <si>
    <t>主要建设年产240万平方米超晶石墨烯生产线及配套公辅设施。</t>
  </si>
  <si>
    <t>浙江领拓科技股份有限公司</t>
  </si>
  <si>
    <t>汉和年产50000吨产光伏用预应力PC钢棒项目</t>
  </si>
  <si>
    <t>拟在包钢附近建设年产50000吨产光伏用预应力PC钢棒项目</t>
  </si>
  <si>
    <t>新疆汉和众杰金属制品有限公司</t>
  </si>
  <si>
    <t>华蒙钢铁产供运贸融一体化数字供应链基地</t>
  </si>
  <si>
    <t>本项目为在包头昆区计划建设钢后精深加工标准化厂房7座，打造西北地区最大现代物流产业基地；在西北地区布局200家服务网点、10个司机之家，规范化、规模化、标准化开展重卡服务；采用VR、全息投影等技术，建设生产性服务业数字经济平台，推动园内400家企业所有业务在线化、可视化，打造贸易集聚基地</t>
  </si>
  <si>
    <t>内蒙古华蒙物流园区有限公司</t>
  </si>
  <si>
    <t>鑫元年产10万吨颗粒硅绿色升级项目</t>
  </si>
  <si>
    <t>本项目计划对内蒙古鑫元硅材料科技有限公司年产10万吨颗粒硅绿色升级，主要建设：两条纳米硅生产单元，配套上料系统、除尘系统、脱硫脱硝系统、余热锅炉系统、水系统、动力系统、电气系统等。</t>
  </si>
  <si>
    <t>内蒙古鑫元硅材料科技有限公司</t>
  </si>
  <si>
    <t>卫图智能人防装备制造及轻质合金综合利用项目</t>
  </si>
  <si>
    <t>项目规划总建筑面积13824平方米，其中厂房11880平方米，项目计划购置设备共计57台（套）。</t>
  </si>
  <si>
    <t>内蒙古卫图人防设备有限公司</t>
  </si>
  <si>
    <t>硅产业园生活服务区建设项目</t>
  </si>
  <si>
    <t>建设硅产业园配套办公区、员工宿舍、餐厅综合服务设施。</t>
  </si>
  <si>
    <t>包钢年处理200万吨钢渣产业化综合利用项目</t>
  </si>
  <si>
    <t>新建年处理200万吨钢渣产业化综合利用生产线，包括新建熔融钢渣的辊压破碎、余热回收、热态物料输送系统；熔融钢渣热闷后湿态料的加热、干化系统；干态料的破碎、磁选、筛分系统；磁性料干磨干选系统；终端立磨粉磨化系统。</t>
  </si>
  <si>
    <t>包钢集团冶金渣综合利用开发有限责任公司</t>
  </si>
  <si>
    <t>通威硅芯拉制技改项目</t>
  </si>
  <si>
    <t>包括厂房扩建及改造，新增约50台直拉圆硅芯炉、1套凉水塔装置、1套真空除尘装置、1套液氯及汽化装置。预计本技改项目实施后，多晶硅生产成本降低3%左右，年增加收益1.5亿。</t>
  </si>
  <si>
    <t>美科单晶炉设备节能降耗技术改造项目</t>
  </si>
  <si>
    <t>对单晶炉设备进行节能降耗技术改造，快速实现单晶炉设备与拉晶工艺参数的匹配，进行设备旧部件改造，新部件通用化设计，提高炉体保温性能达到降耗效果。</t>
  </si>
  <si>
    <t>包头美科硅能源有限公司</t>
  </si>
  <si>
    <t>盛达鑫新建年产8万吨PC钢棒生产线</t>
  </si>
  <si>
    <t>现有（租用）厂房，现有钢结构主厂房总建筑面积12000平方米。购置设备ＰＣ钢棒6条生产线，228台套。建设安装水泵房、钢板水池、水管路、设备水、电、气辅助设施1套。组建试验室，购置试验检验设备、化验设备等。</t>
  </si>
  <si>
    <t>内蒙古中鑫钢检金属科技有限公司</t>
  </si>
  <si>
    <t>包头融合中医蒙医康复医院项目</t>
  </si>
  <si>
    <t>占地12800平方米，建筑面积13500平方米，医院设置16个临床科室，6个医技科室，预计门诊接待量20万人次/年。住院床位300张，分10个病区。</t>
  </si>
  <si>
    <t>包头融合中医蒙医康复医院</t>
  </si>
  <si>
    <t>世博年产600台（套）成套离心萃取装备制造</t>
  </si>
  <si>
    <t>新建年产值约4.65亿元的成套离心萃取装备制造项目，建设加工车间、装配车间及配套设施。</t>
  </si>
  <si>
    <t>包钢炼铁厂三烧新建综合料场项目</t>
  </si>
  <si>
    <t>新建1台265平方米烧结机系统配套的燃料熔剂准备系统、铁精矿接受系统、一次料场、混匀配料系统和混匀料场。</t>
  </si>
  <si>
    <t>煤焦化工分公司北筒仓自动配煤及料线优化</t>
  </si>
  <si>
    <t>1.新建三条皮带通廊、皮带机系统、粉碎机室、及配套的公辅系统；
2.增加全自动配煤系统一套。</t>
  </si>
  <si>
    <t>炼铁厂环境除尘提标改造（12套）</t>
  </si>
  <si>
    <t>1.烧结二部CC1、CC4、新燃料破碎、新配料布袋除尘器改造；2.烧结二部1#、2#筛分除尘系统除尘改造；3.烧结一部3#烧结冷筛、配料、16#转除尘器改造；4.三高炉出铁场、矿槽除尘器改造、三高炉炉顶均压放散煤气回收烟气治理。</t>
  </si>
  <si>
    <t>煤焦化工分公司新区全干熄节能减排综合利用项目</t>
  </si>
  <si>
    <t>新区炼焦作业部主控楼拆迁、干熄焦装置、干熄焦锅炉和配套除尘地面站（含脱硫装置）、综合电气室、干熄焦运焦系统和配套除尘地面站、锅炉除氧给水泵站、外线以及控制系统、配电、电缆敷设等设施。</t>
  </si>
  <si>
    <t>煤焦化工公司精煤破碎、焦炭筛分转运、推焦、硫铵结晶干燥等37套除尘设施改造</t>
  </si>
  <si>
    <t>2019-2024</t>
  </si>
  <si>
    <t>主要建设内容为除尘器扩容或串级处理，增加除尘器及管道、风机。配套的公辅设施。</t>
  </si>
  <si>
    <t>炼钢厂无组织排放专项治理工程</t>
  </si>
  <si>
    <t>主要建设内容为3、6、7机大包台、中包、切割机；5机大包台、中包；一、三部热修罐治理；3、5、6头尾坯切割；3、5、7机倾翻台；一、三部转炉清渣；钢包冷修；灰石料仓。</t>
  </si>
  <si>
    <t>炼铁厂烧结一部3#机余热回收及环冷机升级改造项目</t>
  </si>
  <si>
    <t>主要是根据烧结环冷机烟风量及烟温，为环冷机配置一套双烟道双压、立式无补燃余热锅炉系统；根据烧结大烟道温度，利用尾部三个风箱的高温烟气，配置一套内置螺旋翅片管式单压余热锅炉系统，以及两套余热锅炉系统配套的辅机设备等。</t>
  </si>
  <si>
    <t>煤焦化工分公司上升管余热回收</t>
  </si>
  <si>
    <t>利用上升管汽化换热技术，对7#8#焦炉、新区1#-4#焦炉上升管荒煤气余热进行回改造，产生蒸汽回收利用。</t>
  </si>
  <si>
    <t>包钢稀土钢板材厂2150mm双流板坯连铸机多功能结晶器电磁搅拌改造项目</t>
  </si>
  <si>
    <t>本项目在包钢稀土钢板材厂2150mm双流板坯连铸机新建2套多功能结晶器电磁搅拌设备（多功能结晶器电磁搅拌器4台，2用2备），配套供配电、给排水、供气、液压、热力及控制系统等公辅系统。</t>
  </si>
  <si>
    <t>选矿厂新增除尘系统工程</t>
  </si>
  <si>
    <t>该项目拟在翻车机区域、运输线区域、开路破碎区域、32#筒仓区域、NG2#筒仓区域、闭路上料系统区域闭路筛分区域共计新建8套除尘系统。</t>
  </si>
  <si>
    <t>包钢集团科技和商务交流合作中心项目</t>
  </si>
  <si>
    <t>项目总建筑面积8286.13平方米，规划用地面积19703.27平方米。该建筑物地上2层，采用钢结构，一层层高9.8m，二层层高9.0m，建筑面积8204.00平方米。新建信息大楼南门岗，建筑面积82.13平方米。</t>
  </si>
  <si>
    <t>包钢1000吨纺丝沥青与2500吨包覆沥青项目</t>
  </si>
  <si>
    <t>在30万吨/年焦油加工项目基础上，技术改造生产通用级碳纤维用高碳树脂产品1206t/a，负极材料用高碳树脂产品3204t/a。</t>
  </si>
  <si>
    <t>协鑫12万吨颗粒硅项目（拟替换）</t>
  </si>
  <si>
    <t>建设年产12万吨颗粒硅生产线。采用流化床颗粒硅法生产多晶硅，主要新建配套纳米硅生产单元、颗粒硅生产单元、公用工程单元、环保工程单元，以及生产配套工程单元。</t>
  </si>
  <si>
    <t>协鑫20GW颗粒硅N形单晶项目（拟替换）</t>
  </si>
  <si>
    <t>建设年产20GW单晶硅棒生产线。主要新建单晶车间、机加车间、料理车间、污水处理站、氩气回收站、原辅料仓库、综合水池、门卫及相关配套设施。</t>
  </si>
  <si>
    <t>人民控股10GW复合金属储能电池设备制造项目</t>
  </si>
  <si>
    <t>建设10GWh复合金属储能电池及储能系统集成智能制造基地，包括新材料储能技术研究院、新型储能材料与工程技术中心、源网荷储一体化智慧数据平台、新能源产业供应链公司。</t>
  </si>
  <si>
    <t>人民控股集团</t>
  </si>
  <si>
    <t>贝兰迪大功率芯片封装测试项目</t>
  </si>
  <si>
    <t>项目计划投资15亿元，厂房面积4万平方米，建设年产1.5亿大功率半导体驱动芯片项目。</t>
  </si>
  <si>
    <t>深圳贝兰迪</t>
  </si>
  <si>
    <t>韦尔3D裸眼mini显示屏项目</t>
  </si>
  <si>
    <t>总投资15亿元，厂房面积8万平方米，生产Mini /Micro显示产品及半导体驱动芯片SSOP系列产品。</t>
  </si>
  <si>
    <t>包头市贝兰芯电子科技有限公司总经理</t>
  </si>
  <si>
    <t>惠汕锌铝镁光伏边框项目</t>
  </si>
  <si>
    <t>项目计划用地面积100亩，主要建设年产10000台智能光伏组件边框生产线、生产车间、仓库、办公楼、职工公寓楼、厂区道路等配套附属设施。</t>
  </si>
  <si>
    <t>江苏惠汕新能源集团有限公司</t>
  </si>
  <si>
    <t>中天云美50万吨/年稀土固废综合利用项目</t>
  </si>
  <si>
    <t>主要建设年处理50万吨稀土废渣提取2万吨镧铈、15万吨磷酸铁生产线及配套公辅设施。</t>
  </si>
  <si>
    <t>内蒙古中天云美环境科学有限公司</t>
  </si>
  <si>
    <t>广晟硅业稀土供应链产业园</t>
  </si>
  <si>
    <t>计划用地100亩，主要用于开展硅材料、稀土产品和金属产品等货物的仓储及现货交割。</t>
  </si>
  <si>
    <t>南储仓储管理集团有限公司</t>
  </si>
  <si>
    <t>中浩智慧能源岛建设项目</t>
  </si>
  <si>
    <t>本项目占地43.3亩，新建工业锅炉房、水处理间、办公楼、燃气调压站等设施。</t>
  </si>
  <si>
    <t>内蒙古中浩燃气有限公司</t>
  </si>
  <si>
    <t>焦炉煤气净化外排浓溶液深度处理及资源再生利用项目</t>
  </si>
  <si>
    <t>本项目采用低品质硫磺和脱硫废液焚烧制酸工艺，建设预处理工序、焚烧工序、余热回收工序、净化工序、干燥工序、转化工序、吸收工序和尾洗工序，并配套相应公辅设施。处理包钢煤焦化工分公司一回收、三回收和新体系HPF脱硫单元产生的全部低品质硫磺及脱硫废液。</t>
  </si>
  <si>
    <t>包钢老体系能源管控中心建设项目</t>
  </si>
  <si>
    <t>建设集过程监控、能源调度指挥、能源平衡决策等管控一体的新型能源管理平台，改进和优化能源平衡，实现系统性节能降耗。</t>
  </si>
  <si>
    <t>锦生源汽车循环智造产业园项目</t>
  </si>
  <si>
    <t>用地150亩，主要建设项目为汽车报废拆解作业场地（包括拆解和贮存场地）、仓储库房、物流货运平台等。</t>
  </si>
  <si>
    <t>内蒙古锦生源循环产业有限公司</t>
  </si>
  <si>
    <t>包钢仓储中心废钢区域料场封闭工程</t>
  </si>
  <si>
    <t>将仓储中心废钢区域进行封闭改造，并新建喷吹煤配煤槽及配煤输出系统。以及炼铁厂废料设施改造。</t>
  </si>
  <si>
    <t>仓储中心原燃料一部螺旋卸车机升级改造项目</t>
  </si>
  <si>
    <t>1.拆除现有2台螺旋卸车机。2.新增一套折返式单车翻车机卸车系统，含C型单翻、拨车机、推车机、迁车台、清篦破碎机。3.配套改造皮带机系统4.改造解冻库、铁路系统配套设施。</t>
  </si>
  <si>
    <t>通威三期配套220KV变电站项目</t>
  </si>
  <si>
    <t>该项目主要为园区光伏装备制造产业配套建设220KV变电站。</t>
  </si>
  <si>
    <t>芯动制造产业园标准化厂房项目</t>
  </si>
  <si>
    <t>芯动制造产业园范围内的建筑、道路、绿化、硬化、管网、标准化厂房及生活配套设施等。</t>
  </si>
  <si>
    <t>众联达包头昆都仑经济技术开发区综合保障中心项目</t>
  </si>
  <si>
    <t>依托产业园区布局，建设餐饮、住宿、经营性活动中心及配套附属设施等。</t>
  </si>
  <si>
    <t>林南社区车站平房区改造项目</t>
  </si>
  <si>
    <t>林南社区火车站平房区东至火车站、南至铁路线、西至车辆段、北至建安大街（原阿拉坦汗大街）。区域占地面积150545.47㎡（226亩），区域内有企（事业）单位8家，居民658户，计划进行改造征拆后建设，预计建设总用地面积为141858.13㎡；总建筑面积391432.07㎡。新建住宅楼、商业及社区配套。</t>
  </si>
  <si>
    <t>昆区住建局</t>
  </si>
  <si>
    <t>包头市昆区夹心房改造项目</t>
  </si>
  <si>
    <t>该项目涉及10处片区主要总建筑面积206225.21平方米，总投资82300万元。1.团8＃平房区2.民政平房区3.七门院平房区4.团21＃社区五七干校平房区5.青22＃社区平房区6.钢35＃面粉厂平房区7.少先28街坊耐火厂平房8.少先29街坊煤建院夹心房项目9.林南社区包头铁路职工活动中心10.青松小区锅炉房地块</t>
  </si>
  <si>
    <t>包头市城昆夹心房改造开发有限公司</t>
  </si>
  <si>
    <t>民西学苑商住小区</t>
  </si>
  <si>
    <t>项目位于民族西路东侧、兵工路南侧、昆区少年宫北侧，项目总建筑面积2万平方米，其中住宅1450平方米、商业650平方米、办公350平方米、地下4500平方米。</t>
  </si>
  <si>
    <t>包头神煜房地产开发有限公司</t>
  </si>
  <si>
    <t>北方华安置业房地产开发项目</t>
  </si>
  <si>
    <t>总建筑面积16.7万平方米，新建高层住宅15栋、商业1栋、社区配套用房1栋、日间照料中心1栋和地下车库。</t>
  </si>
  <si>
    <t>包头北方华安置业有限责任公司</t>
  </si>
  <si>
    <t>云麓华府</t>
  </si>
  <si>
    <t>2024-2027</t>
  </si>
  <si>
    <t>本项目净占地面积48926.19平方米（约73.389亩），小区由高层住宅、商业及地下车库组成。其中住宅建筑面积约11万平方米，地下车库及商业建筑面积约3万平方米，容积率2.3，总建筑规模14多万平方米。</t>
  </si>
  <si>
    <t>内蒙古铂珺房地产有限责任公司</t>
  </si>
  <si>
    <t>2024年昆都仑区老旧小区环境综合治理改造工程</t>
  </si>
  <si>
    <t>改造部分供水、排水、生活垃圾分类等基础设施；维修小区内建筑物屋面、外墙、楼梯等公共部分；强弱电架空线入地改造等。实施社区、卫生、教育等公共服务设施、家政保洁、便民市场、养老服务设施等改造。</t>
  </si>
  <si>
    <t>天泽友谊25#地块开发项目</t>
  </si>
  <si>
    <t>建设内容包括两栋住宅楼，总建筑面积11400平方米，地上建筑9572平方米，地下建筑4296平方米</t>
  </si>
  <si>
    <t>包头市天泽房地产开发有限公司</t>
  </si>
  <si>
    <t>包钢职工家属区城镇老旧小区改造工程</t>
  </si>
  <si>
    <t>包钢职工家属区申报2024年城镇老旧小区改造项目20个（其中2000年底前建成的老旧小区有18个，2000年底后建成的老旧小区有2个），252栋、67.64万平方米，预计投资9800万元。</t>
  </si>
  <si>
    <t>包钢房地产公司</t>
  </si>
  <si>
    <t>昆区城镇管道老化更新综合改造项目(供热、燃气二网等四类管道改造)</t>
  </si>
  <si>
    <t>本次综合改造工程交通便利，特选取小区涉及友谊、团结、昆北、沼潭、黄河西、市府东、少先路、昆工路、阿尔丁、鞍山10个相邻街道、一个区域内办事处的68个居民小区。给水改造涉及60个小区，8823户居民；供热涉及47个小区26805户居民；排水改造涉及25个老旧小区存在雨污混接问题小区进行改造；燃气改造涉及包头市昆都仑区钢38、青9、汇金小区老旧燃气管网设施改造工程，涉及3个小区3970户居民。</t>
  </si>
  <si>
    <t>昆区“互联网+教育”示范区第二期项目</t>
  </si>
  <si>
    <t>搭建智慧教育能力、两级教育中枢平台，实施基础环境建设提升、智慧学习空间提升、师生信息素养提升工程，建设智慧教学、管理、评价、服务应用体系。</t>
  </si>
  <si>
    <t>昆都仑区义务教育学校优化提升项目</t>
  </si>
  <si>
    <t>1.包钢第八中学新建教学综合楼项目，总建筑面积10739.8平方米，并建设相关校园配套工程。2.包头市第二十五中学（包钢四中高中部）改扩建项目，总建筑面积12887.9平方米，并建设相关校园配套工程。3.包钢第十五中学新建教学楼项目，总建筑面积11290.4平方米，并建设相关校园配套工程。</t>
  </si>
  <si>
    <t>昆区公办幼儿园“双普”达标能力提升项目</t>
  </si>
  <si>
    <t>拟对现有28所公办幼儿园基础设施、玩教具设备、功能室装备进行升级改造。主要包括翻建包钢十七园、包钢十八园；基础设施技改及设备、玩教具购置。</t>
  </si>
  <si>
    <t>昆区医院门诊楼信息化建设及设备采购项目</t>
  </si>
  <si>
    <t>与包头医学院第一附属医院合作，对昆区医院大楼进行医疗专项设计施工、医疗设施设备购置。</t>
  </si>
  <si>
    <t>包头医学院第一附属医院</t>
  </si>
  <si>
    <t>调入
（92）</t>
  </si>
  <si>
    <t>海邻年产40万吨烟气环保脱硫脱硝剂项目</t>
  </si>
  <si>
    <t>年产40万吨工业氨水及精致氨水配套工程，生产车间约为1000m，其中包括两条生产线，一条灌装线。灌区约3000㎡，其中包括5个1000吨储罐，2个500吨储罐，2个300吨储罐。库房1500 m，主要用于储存桶装氨水。办公800㎡，其中包括办公场所和食堂。宿舍600㎡，磅房化验室100㎡。</t>
  </si>
  <si>
    <t>调入
（93）</t>
  </si>
  <si>
    <t>创信维智能显示屏项目</t>
  </si>
  <si>
    <t>项目一期计划租用工业厂房1万平方米，建设研发中心、成品生产中心。项目装修周期4个月，设备安装调试2个月，6个月实现全面投产销售。
项目二期自购土地100-200亩，自建厂房，公司拟在开发区成立总部，主要研发生产固晶、COB倒装封装技术及相应产品。</t>
  </si>
  <si>
    <t>调入
（94）</t>
  </si>
  <si>
    <t>钠离子电池及储能装备制造项目</t>
  </si>
  <si>
    <t>项目选址在包头昆都仑经济技术开发区，主要建设5GW钠离子电池储能及装备制造基地，占地面积约100亩。项目拟投资20亿元，项目达产后，预计可实现年产值约30亿元；满产年纳税额约2亿元。</t>
  </si>
  <si>
    <t>调入
（95）</t>
  </si>
  <si>
    <t>氢时代零碳智慧氢能产业园项目</t>
  </si>
  <si>
    <t>打造零碳智慧氢能产业园项目，主要建设年产3000台氢燃料电池发动机、300套固态储氢设备、90套PEM电解水制氢设备、12万片金属双极板和10万平方米质子交换膜生产线。项目分三期建设，一二三期分别计划投资10、12、20亿元。三期项目全部投产后预计可实现年产值63亿元，利税4.35亿元。</t>
  </si>
  <si>
    <t>调入
（96）</t>
  </si>
  <si>
    <t>三和风光电新能源产业结构件配套生产基地项目</t>
  </si>
  <si>
    <t>本项目规划建设风光电新能源产业结构件配套产品生产基地，主要生产光伏桩、风电桩及混凝土塔筒等预制构件产品。拟分两期建设，一期规划建设2条年产350万米光伏、风电管桩生产线期，二期规划建设1条年产10万立方砼装配式混凝土风电塔筒及预制构件生产线。项目全面建成达产后可实现含税销售收入约6亿元/年，税收贡献约1900万元/年，带动就业250余人。</t>
  </si>
  <si>
    <t>调入
（97）</t>
  </si>
  <si>
    <t>创业科技园综合保障中心项目</t>
  </si>
  <si>
    <t>在创业科技园内建设饮餐饮、住宿、办公等服务园内企业的综合服务设施。</t>
  </si>
  <si>
    <t>调入
（98）</t>
  </si>
  <si>
    <t>永诚管道加工及仓储物流项目</t>
  </si>
  <si>
    <t>拟在金属深加工园区华蒙物流园内投资建设管道加工及仓储物流项目，厂区配套加工贸易、仓储物流区，主要建设内容为建设一座占地面积 10000 平方米生产车间配套加工贸易、仓储物流区以及一座占地面积 4000 平方米的二层办公楼。项目拟在金属深加工园区建设一座占地面积 10000 平方米生产车间，进行建设防腐管生产线、外护套保温管生产线。</t>
  </si>
  <si>
    <t>调入
（99）</t>
  </si>
  <si>
    <t>盛世众辉预应力混凝土管桩项目</t>
  </si>
  <si>
    <t>计划总投资为 1.8 亿元，建设两条预应力混凝土管桩自动化生产线，年产各类预应力混凝土管桩 300 万米，预计年销售收入 2.7 亿元，年纳税额 4500 万元左右，带动周边就业人员 300 余人，可有效促进项目地经济发展进程</t>
  </si>
  <si>
    <t>调入
（100）</t>
  </si>
  <si>
    <t>宜居佳苑商住小区</t>
  </si>
  <si>
    <t>“宜居佳苑商住小区”位于阿尔丁北大街东侧、文化路北侧、居然之家（包头店）以西、青山路南侧，项目占地面积160亩，总建筑面积17.8万㎡，其中住宅14.93万㎡、商业17468.31㎡、幼儿园6400㎡、地下5047.84㎡。总投资额6.5亿。该项目地理位置优越，是昆北双学区小区，周边有钢三小昆北校区、二十九中分校。</t>
  </si>
  <si>
    <t>合计</t>
  </si>
  <si>
    <t>办结手续个数</t>
  </si>
  <si>
    <t>附件2</t>
  </si>
  <si>
    <t>立项文号</t>
  </si>
  <si>
    <t>责任单位</t>
  </si>
  <si>
    <t>包联科级专员</t>
  </si>
  <si>
    <t>包联县级领导</t>
  </si>
  <si>
    <t>包联市领导</t>
  </si>
  <si>
    <t>项目动工时间</t>
  </si>
  <si>
    <t>24年计划开复工时间</t>
  </si>
  <si>
    <t>计划竣工时间</t>
  </si>
  <si>
    <t>是否包钢项目</t>
  </si>
  <si>
    <t>实际是否23年竣工</t>
  </si>
  <si>
    <t>两地三区一中心</t>
  </si>
  <si>
    <t>一核双园两链四集群</t>
  </si>
  <si>
    <t>是否战新产业</t>
  </si>
  <si>
    <t>五大战新产业集群</t>
  </si>
  <si>
    <t>分类</t>
  </si>
  <si>
    <t>是否产业项目</t>
  </si>
  <si>
    <t>是否入库</t>
  </si>
  <si>
    <t>在谈/争取资金项目</t>
  </si>
  <si>
    <t>招商引资项目请填写企业注册时间</t>
  </si>
  <si>
    <t>投资方来源地（省一级）</t>
  </si>
  <si>
    <t>年产值（亿元）</t>
  </si>
  <si>
    <t>建设地址</t>
  </si>
  <si>
    <t>项目推进阶段
（在建、办理前期手续、已注册公司、已签约、正在洽谈）</t>
  </si>
  <si>
    <t>开复工情况</t>
  </si>
  <si>
    <t>推进阶段</t>
  </si>
  <si>
    <t>项目
业主法人</t>
  </si>
  <si>
    <t>业主
法人电话</t>
  </si>
  <si>
    <t>业主
联系人</t>
  </si>
  <si>
    <t>业主联系人电话</t>
  </si>
  <si>
    <t>项目整体用地规模（亩）</t>
  </si>
  <si>
    <t>项目建成后整体用能规模（等价值吨）</t>
  </si>
  <si>
    <t>项目建成后整体用水规模（立方米）</t>
  </si>
  <si>
    <t>2024年林地新增征占面积
（亩）</t>
  </si>
  <si>
    <t>2024年草地新增征占面积
（亩）</t>
  </si>
  <si>
    <t>是否为招商项目</t>
  </si>
  <si>
    <t>是否落地签约</t>
  </si>
  <si>
    <t>新建项目进展情况</t>
  </si>
  <si>
    <t>是否需要要素保障</t>
  </si>
  <si>
    <t>是否开工</t>
  </si>
  <si>
    <t>计划动工时间</t>
  </si>
  <si>
    <t>项目进展情况</t>
  </si>
  <si>
    <t>自1月8日起，推进项目落地开工方面工作
（未开工项目填写）</t>
  </si>
  <si>
    <t>项目/企业需推动解决问题</t>
  </si>
  <si>
    <t>新增建设用地情况</t>
  </si>
  <si>
    <t>手续是否全部办结</t>
  </si>
  <si>
    <t>立项手续</t>
  </si>
  <si>
    <t>用地预审和规划选址意见书</t>
  </si>
  <si>
    <t>新增建设用地</t>
  </si>
  <si>
    <t>环评手续</t>
  </si>
  <si>
    <t>能评手续</t>
  </si>
  <si>
    <t>林地征占手续</t>
  </si>
  <si>
    <t>草地征占手续</t>
  </si>
  <si>
    <t>取水许可手续</t>
  </si>
  <si>
    <t>施工许可证</t>
  </si>
  <si>
    <t>需要新增建设用地</t>
  </si>
  <si>
    <t>项目选址</t>
  </si>
  <si>
    <t>1、土地手续已办结
2、选址确定，正在办理用地手续项目
3、选址确定，未启动土地组卷报批和征拆手续
4、选址待定</t>
  </si>
  <si>
    <t>报批主要要件</t>
  </si>
  <si>
    <t>具体进展</t>
  </si>
  <si>
    <t>是/否办结</t>
  </si>
  <si>
    <t>办理进度</t>
  </si>
  <si>
    <t>办理层级（旗县区、盟市、自治区、国家）</t>
  </si>
  <si>
    <t>具体进度</t>
  </si>
  <si>
    <t>总量</t>
  </si>
  <si>
    <t>其中：
2024年新增用地</t>
  </si>
  <si>
    <t>勘测定界</t>
  </si>
  <si>
    <t>征地协议及纪要</t>
  </si>
  <si>
    <t>社保</t>
  </si>
  <si>
    <t>村民权属签字材料</t>
  </si>
  <si>
    <t>林地、草地审批</t>
  </si>
  <si>
    <t>立项</t>
  </si>
  <si>
    <t>征地协议及纪要、社保、村民权属签字</t>
  </si>
  <si>
    <t>林地审批</t>
  </si>
  <si>
    <t>草地审批</t>
  </si>
  <si>
    <t>是否23年竣工</t>
  </si>
  <si>
    <t>2208-150203-04-01-494623</t>
  </si>
  <si>
    <t>园区管委会</t>
  </si>
  <si>
    <t>杨成君</t>
  </si>
  <si>
    <t>金永丽</t>
  </si>
  <si>
    <t>“世界绿色硅都”核心区</t>
  </si>
  <si>
    <t>光伏装备产业集群</t>
  </si>
  <si>
    <t>是</t>
  </si>
  <si>
    <t>世界绿色硅都</t>
  </si>
  <si>
    <t>在建</t>
  </si>
  <si>
    <t>已落地</t>
  </si>
  <si>
    <t>游书华</t>
  </si>
  <si>
    <t>未知</t>
  </si>
  <si>
    <t>全场66个装置，已封顶66个装置，封顶率100%；全厂设备安装完成4068台，完成率81.36%。</t>
  </si>
  <si>
    <t>否</t>
  </si>
  <si>
    <t>旗县区</t>
  </si>
  <si>
    <t>盟市</t>
  </si>
  <si>
    <t>已送到</t>
  </si>
  <si>
    <t>1、土地手续已办结</t>
  </si>
  <si>
    <t>已办结</t>
  </si>
  <si>
    <t>已完成</t>
  </si>
  <si>
    <t>自治区</t>
  </si>
  <si>
    <t>无需办理</t>
  </si>
  <si>
    <t>内工信投规字（2022）464号、2212-150203-04-01-894394</t>
  </si>
  <si>
    <t>区工信局</t>
  </si>
  <si>
    <t>于洪</t>
  </si>
  <si>
    <t>于占江</t>
  </si>
  <si>
    <t>刘海泉</t>
  </si>
  <si>
    <t>“两个稀土基地”建设承载地</t>
  </si>
  <si>
    <t>稀土新型功能材料产业链</t>
  </si>
  <si>
    <t>世界稀土之都</t>
  </si>
  <si>
    <t>魏晓欧</t>
  </si>
  <si>
    <t>项目23年3月开工，目前已开工5个主体：精矿库、水浸车间、萃取C、后处理A、碳铵存储及溶解车间正在进行钢结构施工，完成约30%工程量。计划25年年底竣工。</t>
  </si>
  <si>
    <t>2203-150203-04-01-686142</t>
  </si>
  <si>
    <t>周海飞</t>
  </si>
  <si>
    <t>风电装备制造集聚区</t>
  </si>
  <si>
    <t>风电装备制造产业园</t>
  </si>
  <si>
    <t>陆上风电装备</t>
  </si>
  <si>
    <t>风电装备全产业链发展</t>
  </si>
  <si>
    <t>袁鑫栋</t>
  </si>
  <si>
    <t>截至目前，二期247亩土地已于2023年7月取得土地使用证。项目土地场平作业已全部完成，13万平米风叶车间已完成。2.6万平米总装车间已经全部完工。5.8万平米的铆焊塔筒车间基础已经浇筑完毕，正在进行钢结构梁、柱施工，已完成整体进度的50％，受天气原因影响，预计需2024年1月30日完工。1#公寓楼已封顶，2#公寓楼5层已完成，受天气影响，已停工。1、2#公寓楼预计2024年5月31日完成竣工验收，可以投入使用。厂内道路已完成总装车间及塔筒车间道路。三期660亩土地已取得自治区批复，已于2023年11月取得土地证；四期253.5亩土地正在组卷中。影响项目建设的高压线迁改等工作均已完成。</t>
  </si>
  <si>
    <t>2307-150203-04-05-958178</t>
  </si>
  <si>
    <t>张彦强</t>
  </si>
  <si>
    <t>江苏</t>
  </si>
  <si>
    <t>手续办理中</t>
  </si>
  <si>
    <t>赵寿德</t>
  </si>
  <si>
    <t>厂房外，循环水池、储存罐地基已完工，仓库未动工，企业考察设备，准备订购设备。</t>
  </si>
  <si>
    <t>加快厂房建设</t>
  </si>
  <si>
    <t>2202-150203-04-05-306687</t>
  </si>
  <si>
    <t>芦慧敏</t>
  </si>
  <si>
    <t>碳纤维及高分子新材料</t>
  </si>
  <si>
    <t>卢天军</t>
  </si>
  <si>
    <t>第二栋厂房的屋面和墙面彩板单层挂设完毕，沉积车间内部喷涂防火材料，目前已开工</t>
  </si>
  <si>
    <t>8月14日新增</t>
  </si>
  <si>
    <t>2304-150203-07-01-444710</t>
  </si>
  <si>
    <t>先进金属材料</t>
  </si>
  <si>
    <t>李刚</t>
  </si>
  <si>
    <t>项目主体建设完成，正在调试生产线。</t>
  </si>
  <si>
    <t>2018-150203-42-03-006302</t>
  </si>
  <si>
    <t>王伟</t>
  </si>
  <si>
    <t>高慧</t>
  </si>
  <si>
    <t>钢铁产业转型发展新高地</t>
  </si>
  <si>
    <t>钢铁新材料产业链</t>
  </si>
  <si>
    <t>钢铁产业绿色发展</t>
  </si>
  <si>
    <t>于文剑</t>
  </si>
  <si>
    <t>项目21年5月开工，目前土建基本完成，设备到货安装进度完成97%，整体建设进度完成96%以上，已进入调试消缺阶段。计划24年11月竣工。竣工后即可投产</t>
  </si>
  <si>
    <t>2205-150203-07-01-615795</t>
  </si>
  <si>
    <t>区发改委</t>
  </si>
  <si>
    <t>苏军</t>
  </si>
  <si>
    <t>李红宇</t>
  </si>
  <si>
    <t>刘晓明</t>
  </si>
  <si>
    <t>项目23年4月开工，目前控制室、变电所、CO2球罐、吸水池等主体施工已完成，厂外烟气管廊、压缩机机组等正在进行设备安装，预计2024年10月整体竣工投产。竣工后即可投产</t>
  </si>
  <si>
    <t>2209-150203-07-02-691567</t>
  </si>
  <si>
    <t>节能环保产业集群</t>
  </si>
  <si>
    <t>节能降碳高效发展</t>
  </si>
  <si>
    <t>无产值</t>
  </si>
  <si>
    <t>吴成龙</t>
  </si>
  <si>
    <t>项目22年5月开工，目前脱硝部分已投运，正在进行试运行，脱硫部分看项目运行情况决定是否实施。（排放指标包钢实时监控，目前指标不超标，所以包钢近期无实施计划）</t>
  </si>
  <si>
    <t>2205-150203-04-04-452384</t>
  </si>
  <si>
    <t>郑雪松</t>
  </si>
  <si>
    <t>主体结构已封顶，二次结构砌筑正在收尾，目前正在入设备，整体进度85%，2024年6月前竣工</t>
  </si>
  <si>
    <t>2110-150203-04-01-328749</t>
  </si>
  <si>
    <t>刘希恒</t>
  </si>
  <si>
    <t>项目23年1月开工，目前到位已完成12条生产线安装，累计已生产叶片700套。剩余4条生产线正在制作中。计划24年6月竣工。</t>
  </si>
  <si>
    <t>2203-150203-07-02-272831</t>
  </si>
  <si>
    <t>纪洪涛</t>
  </si>
  <si>
    <t>项目已经投入运行</t>
  </si>
  <si>
    <t>2208-150203-04-01-738715</t>
  </si>
  <si>
    <t>区商务局</t>
  </si>
  <si>
    <t>唐诗博</t>
  </si>
  <si>
    <t>吴沈默</t>
  </si>
  <si>
    <t>常彤</t>
  </si>
  <si>
    <t>区域性商贸中心</t>
  </si>
  <si>
    <t>现代服务业产业集群</t>
  </si>
  <si>
    <t>生产性服务业项目</t>
  </si>
  <si>
    <t>营业额3亿</t>
  </si>
  <si>
    <t>荀龙鹏</t>
  </si>
  <si>
    <t>加油站主体工程包括罩棚、站房、双层罐及场地硬化等设施已建设完成；大型物流仓储库现已开动土</t>
  </si>
  <si>
    <t>2302-150203-04-02-522391</t>
  </si>
  <si>
    <t>项目23年3月开工，项目已于24年4月竣工投运，正在进行试运行。</t>
  </si>
  <si>
    <t>2306-150203-07-02-973427</t>
  </si>
  <si>
    <t>王明亮</t>
  </si>
  <si>
    <t>郝忠先</t>
  </si>
  <si>
    <t>该项目对通威一、二期进行原有设备升级改造，目前完成70%，正在进行剩余设备安装，计划24年10月竣工。</t>
  </si>
  <si>
    <t>2212-150203-04-01-365916</t>
  </si>
  <si>
    <t>付宇</t>
  </si>
  <si>
    <t>石凯</t>
  </si>
  <si>
    <t>项目24年3月开工，目前已完成围档、场平、临建建设。正在进行基础建设。计划25年6月竣工。</t>
  </si>
  <si>
    <t>年产3000吨稀土精矿冶炼分离线自动化升级改造及年产2000吨钕铁硼废料回收自动化生产线项目</t>
  </si>
  <si>
    <t>2301-150203-04-01-528994</t>
  </si>
  <si>
    <t>区住建局</t>
  </si>
  <si>
    <t>刘晓东</t>
  </si>
  <si>
    <t>杨勇</t>
  </si>
  <si>
    <t>生态宜居城区建设</t>
  </si>
  <si>
    <t>晋源</t>
  </si>
  <si>
    <t>现地下结构工程实施已完成，地上主体工程已复工，主体已完成约90套住房。</t>
  </si>
  <si>
    <t>办结</t>
  </si>
  <si>
    <t>2306-150203-04-02-101327</t>
  </si>
  <si>
    <t>范瑞红</t>
  </si>
  <si>
    <t>新能源储能装备制造产业</t>
  </si>
  <si>
    <t>新能源重卡及配套</t>
  </si>
  <si>
    <t>产业创新提升发展</t>
  </si>
  <si>
    <t>内蒙古包头金属深加工园区经三路与西哈辅路交叉口东北角</t>
  </si>
  <si>
    <t>办理前期手续</t>
  </si>
  <si>
    <t>武桂林</t>
  </si>
  <si>
    <t>狄文杰</t>
  </si>
  <si>
    <t>项目23年6月开工，目前办公楼基本完成，1号厂房基本完工，目前正在进行内部装修，预计6月份进行试生产。</t>
  </si>
  <si>
    <t>2020-150203-31-03-026464</t>
  </si>
  <si>
    <t>2021年4月18日开工，目前主体工程完成进度65%，计划2024年9月30日交工,12月30日竣工。</t>
  </si>
  <si>
    <t>目前主体工程完成进度70%，计划2024年10月30日交工,12月30日竣工。</t>
  </si>
  <si>
    <t>2302-150203-07-01-806539</t>
  </si>
  <si>
    <t>盛欣</t>
  </si>
  <si>
    <t>李俊峰</t>
  </si>
  <si>
    <t>项目23年4月开工，目前部分设备已到场，正在进行安装设备，预计6月份进行试生产。</t>
  </si>
  <si>
    <t>2209-150203-07-02-162720</t>
  </si>
  <si>
    <t>已完工，办理竣工手续</t>
  </si>
  <si>
    <t>2302-150203-07-02-694218</t>
  </si>
  <si>
    <t>2202-150203-04-01-624678</t>
  </si>
  <si>
    <t>产业园区承载能力提升</t>
  </si>
  <si>
    <t>包头市昆都仑区张家营子</t>
  </si>
  <si>
    <t>日处理5000m3已投入运营</t>
  </si>
  <si>
    <t>加快建设</t>
  </si>
  <si>
    <t>包头金属深加工园区硅产业区集中污水回用处理厂项目</t>
  </si>
  <si>
    <t>2202-150203-04-01-323738</t>
  </si>
  <si>
    <t>程浩然</t>
  </si>
  <si>
    <t>引中水再利用工程非穿越铁路部分已完成爱业路路段管道敷设，兴华大街段完成部分管道敷设；已完成穿越铁路部分招标工作，正在进行铁路部分的施工前准备工作。</t>
  </si>
  <si>
    <t>2302-150203-04-01-891887</t>
  </si>
  <si>
    <t>争取资金项目</t>
  </si>
  <si>
    <t>丁福柱</t>
  </si>
  <si>
    <t>15848281861</t>
  </si>
  <si>
    <t>特勤消防站执勤楼主体钢结构全部完成，一二楼内外墙已全部安装完成，正在进行执勤楼外装修，玻璃幕墙完成50%，窗户安装完成50%；训练塔已完成三层，门房建设完成；消防水池完成基坑开挖</t>
  </si>
  <si>
    <t>2202-150203-04-01-151868</t>
  </si>
  <si>
    <t>工业水供水管网主管网安装已完成7公里管沟开挖及管道下沟，已下沟部分管道打压和包封工序完成进度80%，回填进度80%，完成展业路至虎贲亥沟槽段沉井工作，同步完成虎贲亥沟至兴华大街顶管作业以及虎贲亥沟至复兴路顶管作业。</t>
  </si>
  <si>
    <t>内蒙古包头金属深加工园区工业供水管网建设工程</t>
  </si>
  <si>
    <t>2103-150203-04-01-600786</t>
  </si>
  <si>
    <t>李颜林</t>
  </si>
  <si>
    <t>已完成现浇楼栋地面垫层全部施工；已完成现浇楼栋电缆敷设；已完成现浇楼栋户内顶棚腻子施工；已完成装配式楼顶户内机电配管施工；已完成室外园林登高面及园路硬化50%</t>
  </si>
  <si>
    <t>2111-150203-04-01-463701</t>
  </si>
  <si>
    <t>王杰</t>
  </si>
  <si>
    <t>65000㎡</t>
  </si>
  <si>
    <t>住宅1-3号楼二次结构封顶，公寓主体结构封顶，已向市住建局提交复工报告，预计4月底复工。</t>
  </si>
  <si>
    <t>2020-150203-70-03-005560</t>
  </si>
  <si>
    <t>赵鹏</t>
  </si>
  <si>
    <t>目前10栋住宅楼已全部封顶，楼内室内管线穿插安装作业及抹灰。楼外窗框安装、吊篮施工</t>
  </si>
  <si>
    <t>沿用原来立项，但项目新入库。包发改投字（2011）669号</t>
  </si>
  <si>
    <t>李霞</t>
  </si>
  <si>
    <t>5000㎡</t>
  </si>
  <si>
    <t>20#、22#楼十三层顶板砼浇筑完成，二次结构开始植筋；23#楼十六层顶板砼浇筑完成，二至四层砌筑完成；25#楼二十层顶板砼浇筑完成，二至八层砌筑完成；26#楼主体结构封顶，二至六层砌筑完成；27#楼二十层顶板砼浇筑完成，三至十层砌筑完成；28#楼二次结构施工准备工作；29#楼九层顶板砼浇筑完成；19#楼项目现场围挡（含广告围挡)完成80%。</t>
  </si>
  <si>
    <t>2020-150203-70-03-025761</t>
  </si>
  <si>
    <t>林俊羽</t>
  </si>
  <si>
    <t>8085.40㎡</t>
  </si>
  <si>
    <t>项目现已封顶，计划实施内部装修，已向市住建局提交复工报告，预计5月初复工。</t>
  </si>
  <si>
    <t>2207-150203-04-01-264015</t>
  </si>
  <si>
    <t>区教育局</t>
  </si>
  <si>
    <t>张华</t>
  </si>
  <si>
    <t>昆区</t>
  </si>
  <si>
    <t>张文斌</t>
  </si>
  <si>
    <t>无</t>
  </si>
  <si>
    <r>
      <rPr>
        <sz val="11"/>
        <rFont val="Times New Roman"/>
        <charset val="134"/>
      </rPr>
      <t>1.</t>
    </r>
    <r>
      <rPr>
        <sz val="11"/>
        <rFont val="宋体"/>
        <charset val="134"/>
      </rPr>
      <t>包头市特殊教育学校原有建筑拆除完毕；</t>
    </r>
    <r>
      <rPr>
        <sz val="11"/>
        <rFont val="Times New Roman"/>
        <charset val="134"/>
      </rPr>
      <t>2.</t>
    </r>
    <r>
      <rPr>
        <sz val="11"/>
        <rFont val="宋体"/>
        <charset val="134"/>
      </rPr>
      <t>包头市第五十一中学新建教学楼进行内部装修。</t>
    </r>
    <r>
      <rPr>
        <sz val="11"/>
        <rFont val="Times New Roman"/>
        <charset val="134"/>
      </rPr>
      <t>3.</t>
    </r>
    <r>
      <rPr>
        <sz val="11"/>
        <rFont val="宋体"/>
        <charset val="134"/>
      </rPr>
      <t>包钢一小分校完成主体施工。</t>
    </r>
    <r>
      <rPr>
        <sz val="11"/>
        <rFont val="Times New Roman"/>
        <charset val="134"/>
      </rPr>
      <t>4.</t>
    </r>
    <r>
      <rPr>
        <sz val="11"/>
        <rFont val="宋体"/>
        <charset val="134"/>
      </rPr>
      <t>包钢二十五小完成基础施工</t>
    </r>
  </si>
  <si>
    <t>2207-150203-04-01-937308</t>
  </si>
  <si>
    <r>
      <rPr>
        <sz val="11"/>
        <rFont val="Times New Roman"/>
        <charset val="134"/>
      </rPr>
      <t>1.</t>
    </r>
    <r>
      <rPr>
        <sz val="11"/>
        <rFont val="宋体"/>
        <charset val="134"/>
      </rPr>
      <t>包钢五中拟建设综合楼项目已完成主体施工，正在进行二次结构砌筑。</t>
    </r>
    <r>
      <rPr>
        <sz val="11"/>
        <rFont val="Times New Roman"/>
        <charset val="134"/>
      </rPr>
      <t>2.</t>
    </r>
    <r>
      <rPr>
        <sz val="11"/>
        <rFont val="宋体"/>
        <charset val="134"/>
      </rPr>
      <t>包头市第六中学拟建教学楼项目已完成主体施工，正在进行二次结构砌筑。</t>
    </r>
    <r>
      <rPr>
        <sz val="11"/>
        <rFont val="Times New Roman"/>
        <charset val="134"/>
      </rPr>
      <t>3.</t>
    </r>
    <r>
      <rPr>
        <sz val="11"/>
        <rFont val="宋体"/>
        <charset val="134"/>
      </rPr>
      <t>包钢一中分校（新城中学）项目拟改建宿舍楼已完成百分之八十，正在进行外墙保温施工。新建食堂正在进行主体施工。</t>
    </r>
  </si>
  <si>
    <t>2403-150203-04-04-633463</t>
  </si>
  <si>
    <t>刘飞</t>
  </si>
  <si>
    <t>150 4495 0885</t>
  </si>
  <si>
    <t>项目24年3月开工，目前一楼装修已完成，部分设备已进场，6月进行试运行。竣工后即可试生产。</t>
  </si>
  <si>
    <t>暂未立项</t>
  </si>
  <si>
    <t>在谈项目</t>
  </si>
  <si>
    <t>需推动落地</t>
  </si>
  <si>
    <t>正在推进</t>
  </si>
  <si>
    <t>罗总15149361111</t>
  </si>
  <si>
    <t>项目租用西创厂房，已起草合作协议初稿，待西创反馈合作需求后推动项目尽快签约</t>
  </si>
  <si>
    <t>项目24年1月开工，目前厂房装修改造已完成，部分设备安装完毕，进行试生产。计划24年10月整体竣工。</t>
  </si>
  <si>
    <t>2403-150203-04-01-157048</t>
  </si>
  <si>
    <t>温永清</t>
  </si>
  <si>
    <t>马超</t>
  </si>
  <si>
    <t>1号厂房已建设完毕，部分设备已进场，剩余2、3号厂房正在筹备建设中</t>
  </si>
  <si>
    <t>2309-150203-04-02-844598</t>
  </si>
  <si>
    <t>待建</t>
  </si>
  <si>
    <t>郭瑞敏</t>
  </si>
  <si>
    <t>正在进行基础施工，计划二季度完工</t>
  </si>
  <si>
    <t>项目24年2月开工，目前土建施工已完成，生产线设备安装完成50%，计划今年9月完工投产。</t>
  </si>
  <si>
    <t>正在办理</t>
  </si>
  <si>
    <t>科技创新生态集群</t>
  </si>
  <si>
    <t>张总</t>
  </si>
  <si>
    <t>位于科创园西侧，正在前期规划设计</t>
  </si>
  <si>
    <t>一期土地已完土地平整，钢结构正在制作中，预计五一后安装，土地金已缴纳。</t>
  </si>
  <si>
    <t>协助企业办理前期手续，沟通施工单位加快土建进程。</t>
  </si>
  <si>
    <t>督促企业加快能评环评编制</t>
  </si>
  <si>
    <t>2308-150203-04-01-992611</t>
  </si>
  <si>
    <t>田观平</t>
  </si>
  <si>
    <t>郝锴</t>
  </si>
  <si>
    <t>选址位于东环南路西、纬三路南、包钢西路东、纬六路北</t>
  </si>
  <si>
    <t>基坑开挖完工，目前正在垫基层及基础施工</t>
  </si>
  <si>
    <t>加快办理前期手续</t>
  </si>
  <si>
    <t>需园区及自然资源局协助明确工程规划许可证办理</t>
  </si>
  <si>
    <t>2303-150203-04-01-198225</t>
  </si>
  <si>
    <t>武文清</t>
  </si>
  <si>
    <t>王高峰</t>
  </si>
  <si>
    <t>15848619127</t>
  </si>
  <si>
    <t>王业霏</t>
  </si>
  <si>
    <t>项目正在建设中</t>
  </si>
  <si>
    <t>1、主收尘器室三层浇筑完，模板拆除清理完成55%
2、一闷辊压破碎顶板模板安装70%，原排水通廊浇筑完，回填至1.7m
3、热力管道支架基础浇筑5组
4、鳞斗干渣机支架拼接40%
5、磁选线带料联调
6、筒仓桩间土开挖33%</t>
  </si>
  <si>
    <t>2311-150203-04-02-530392</t>
  </si>
  <si>
    <t>赵明</t>
  </si>
  <si>
    <t>胡国瑞</t>
  </si>
  <si>
    <t>王怀志</t>
  </si>
  <si>
    <t>前期手续已办结，计划近期开工</t>
  </si>
  <si>
    <t>已完成立项、能评、环评，工程规划许可，计划5月开工。</t>
  </si>
  <si>
    <t>积极对接前期手续办理，协助办理立项</t>
  </si>
  <si>
    <t>节能声明表</t>
  </si>
  <si>
    <t>2310-150203-07-02-429785</t>
  </si>
  <si>
    <t>赵凯</t>
  </si>
  <si>
    <t>王磊</t>
  </si>
  <si>
    <t>正在施工，计划24年5月竣工</t>
  </si>
  <si>
    <t>目前正在施工，技改所需设备已到位，正在安装。安装进度40%</t>
  </si>
  <si>
    <t>2305-150203-04-05-314054</t>
  </si>
  <si>
    <t>区卫健委</t>
  </si>
  <si>
    <t>徐凤</t>
  </si>
  <si>
    <t>李兴</t>
  </si>
  <si>
    <t>18604721133</t>
  </si>
  <si>
    <t>康洁</t>
  </si>
  <si>
    <t>正在进行装修改造，设备目前未到场</t>
  </si>
  <si>
    <t>未开工</t>
  </si>
  <si>
    <t>目前资方后续投入资金还未到位</t>
  </si>
  <si>
    <t>2306-150203-04-01-195518</t>
  </si>
  <si>
    <t>包头市昆区金属深加工园区</t>
  </si>
  <si>
    <t>张春新</t>
  </si>
  <si>
    <t>项目厂房基本已完工，年后准备进行设备安装，24年8月整体竣工</t>
  </si>
  <si>
    <t>项目23年10月开工，目前厂房主体工程已完成，目前进行厂房内部简单装修，部分设备已到场，预计7月份进行试生产。10月整体竣工。</t>
  </si>
  <si>
    <t>2303-150203-04-01-592124</t>
  </si>
  <si>
    <t>23年已完成部分基础施工，冬季停工。</t>
  </si>
  <si>
    <t>目前已完成部分基础施工，正在进行施工，预计24年竣工。</t>
  </si>
  <si>
    <t>2302-150203-07-02-854154</t>
  </si>
  <si>
    <t>高  娟</t>
  </si>
  <si>
    <t>项目2023年5月22日开工，目前主体工程完成60%，计划2024年4月30日交工,2024年8月竣工。</t>
  </si>
  <si>
    <t>目前土建主体结构施工中，主体工程完成65%，计划2024年4月30日交工,2024年8月竣工。</t>
  </si>
  <si>
    <t>2107-150203-07-02-853636</t>
  </si>
  <si>
    <t>2022年11月1日开工，2023年5月25日交工，目前正处于竣工验收阶段，计划2024年3月底竣工。</t>
  </si>
  <si>
    <t>2112-150203-04-01-445423</t>
  </si>
  <si>
    <t>项目2022年8月1日开工，目前主体工程完成90%，计划2024年4月底竣工。</t>
  </si>
  <si>
    <t>2019-150203-31-03-013036</t>
  </si>
  <si>
    <t>项目2020年5月30日开工，2023年6月30日交工，正办理竣工结算工作，计划2024年2月28日竣工。</t>
  </si>
  <si>
    <t>2205-150203-07-02-228314</t>
  </si>
  <si>
    <t>2022年6月20日开工，2023年6月15日交工，目前工程已全部交工，项目计划于2024年2月底竣工。</t>
  </si>
  <si>
    <t>2302-150203-07-02-362253</t>
  </si>
  <si>
    <t>2023年7月10日开工，目前大烟道锅炉等主体完成90%，计划2024年2月3日交工，5月竣工。</t>
  </si>
  <si>
    <t>2211-150203-07-02-466720</t>
  </si>
  <si>
    <t>项目2022年6月1日开工，7#8#焦炉项目已全部交工，1#-4#焦炉项目已完成50%工作量，计划2024年4月30日交工，7月竣工。</t>
  </si>
  <si>
    <t>工程已基本完工，进入消缺阶段，预计8月底完工</t>
  </si>
  <si>
    <t>2306-150203-07-02-443667</t>
  </si>
  <si>
    <t>2023年7月20日启动，目前正在进行设备采购，计划2024年12月底交工，2025年3月竣工。</t>
  </si>
  <si>
    <t>目前正在进行设备采购，计划2024年12月底交工，2025年3月竣工。</t>
  </si>
  <si>
    <t>2312-150203-07-01-711298</t>
  </si>
  <si>
    <t>2023年11月27日启动，目前正进行造价咨询招标，计划2024年8月24日开工。</t>
  </si>
  <si>
    <t>目前正进行造价咨询招标，计划2024年8月24日开工。</t>
  </si>
  <si>
    <t>2401-150203-04-01-108106</t>
  </si>
  <si>
    <t>正在办理前期手续</t>
  </si>
  <si>
    <t>李朝辉</t>
  </si>
  <si>
    <t>13804771256</t>
  </si>
  <si>
    <t>正在进行基础施工</t>
  </si>
  <si>
    <t>包钢信息大楼南侧</t>
  </si>
  <si>
    <t>2305-150203-07-01-130079（包钢焦化碳基新材料清洁化改造环境提升项目之30万吨/年焦油加工改造项目）</t>
  </si>
  <si>
    <t>刘振刚</t>
  </si>
  <si>
    <t>13015159282</t>
  </si>
  <si>
    <t>刘凤娥</t>
  </si>
  <si>
    <t>已经开始土地平整并采购设备，设计图图纸已出，安全预评价根据专家评审意见正在修改，</t>
  </si>
  <si>
    <t>正在洽谈</t>
  </si>
  <si>
    <t>？</t>
  </si>
  <si>
    <t>位于卜尔汉图镇镇政府西北侧，占地42亩，正在办理土地组卷报批相关手续</t>
  </si>
  <si>
    <t>项目配套220千伏变电站土建完成92%，设备进场就位689台套，就位率98.7%，综合自动化电缆及网线合计完成26万米，一次电缆终端头完成164个。</t>
  </si>
  <si>
    <t>需协调企业办理立项</t>
  </si>
  <si>
    <t>已成立房屋征收指挥部，并于3月10日组织召开林南社区车站平房区改造征收工作动员部署会，印发了详细工作方案和征收补偿标准，明确征收范围，现16个工作组工作人员已全部到位，工作进展按日调度开展动迁工作，现已基本完成征收工作，安置房建设用地已签订土地收储协议，开启土地招拍挂流程。</t>
  </si>
  <si>
    <t>已印发《昆区林南社区平房区征收工作方案》，征收补偿前所需的8项前置手续均办理完成。</t>
  </si>
  <si>
    <t>2311-150203-04-01-770402</t>
  </si>
  <si>
    <t>目前拆迁工作已完成，新建工程正在筹备当中。</t>
  </si>
  <si>
    <t>青22#平房区、民政平房区、钢35面粉厂平房区等7个安置房项目、1个商业点项目少先28煤建院平房区均已开工，正在进行土方工程和基础工程。现已成立昆区城市“夹心房”改造安置房建设协调保障工作组，统筹调度保障安置房建设进程。</t>
  </si>
  <si>
    <t>现安置房建设区域均已完成建设用地许可证、建设工程许可证、不动产登记证、施工许可证、房屋预售许可证及前期招标手续的办理。五七干校平房区已签订协议，手续均办理完成。</t>
  </si>
  <si>
    <t>2304-150203-04-01-737636</t>
  </si>
  <si>
    <t>崔志坚</t>
  </si>
  <si>
    <t>陈璐璐</t>
  </si>
  <si>
    <t>位于民族西路东侧、兵工路南侧、昆区少年宫北侧，23年已开工建设。</t>
  </si>
  <si>
    <t>目前1#楼七层封顶，2#楼八层封顶</t>
  </si>
  <si>
    <t>2306-150203-04-04-452847</t>
  </si>
  <si>
    <t>杜俊岭</t>
  </si>
  <si>
    <t>23年9月开工，目前已完工约50%。</t>
  </si>
  <si>
    <t>硬件：8所学校的10间学生机房学生机房作为样板间已建成并投入使用；软件：智慧教育云平台建设已完成，智慧教育能力平台、两级教育中枢平台、智慧教育云资源及安全服务、师生信息素养提升工程、创客普及性课程、四类教育应用体系，均已部署完毕，开始入校部署使用。</t>
  </si>
  <si>
    <t>2302-150203-04-01-394962</t>
  </si>
  <si>
    <t>已完成招标</t>
  </si>
  <si>
    <r>
      <rPr>
        <sz val="11"/>
        <rFont val="Times New Roman"/>
        <charset val="134"/>
      </rPr>
      <t>1.</t>
    </r>
    <r>
      <rPr>
        <sz val="11"/>
        <rFont val="宋体"/>
        <charset val="134"/>
      </rPr>
      <t>包二十五中（包钢四中高中部）改扩建项目教学楼正在进行主体三层施工、宿舍楼正在进行主体四层施工。</t>
    </r>
    <r>
      <rPr>
        <sz val="11"/>
        <rFont val="Times New Roman"/>
        <charset val="134"/>
      </rPr>
      <t>2.</t>
    </r>
    <r>
      <rPr>
        <sz val="11"/>
        <rFont val="宋体"/>
        <charset val="134"/>
      </rPr>
      <t>包钢十五中新建教学楼项目正在进行主体三层施工。</t>
    </r>
    <r>
      <rPr>
        <sz val="11"/>
        <rFont val="Times New Roman"/>
        <charset val="134"/>
      </rPr>
      <t>3.</t>
    </r>
    <r>
      <rPr>
        <sz val="11"/>
        <rFont val="宋体"/>
        <charset val="134"/>
      </rPr>
      <t>包钢八中新建教学楼项目暂缓实施。</t>
    </r>
  </si>
  <si>
    <t>昆都仑区初高中剥离及义务教育学校布局调整基础设施项目</t>
  </si>
  <si>
    <t>目前已开工</t>
  </si>
  <si>
    <t>李健飞</t>
  </si>
  <si>
    <t>正在办理项目前期招标工作，其中包钢十七园、包钢十八园正在进行提级论证。</t>
  </si>
  <si>
    <t>正在进行招标工作</t>
  </si>
  <si>
    <t>厂房建设已完成，部分设备已进场，计划6月前进行试生产</t>
  </si>
  <si>
    <t>1-3号楼已经交付村民使用，4-8号楼村民正在装修，9-10号楼二次结构已完工，现在安装窗户玻璃，电梯预计年底交工，11号楼主体完工，12-14号楼已具备交付条件，15-17号楼今年开工。</t>
  </si>
  <si>
    <t>孙钰</t>
  </si>
  <si>
    <t>1（拟替换）</t>
  </si>
  <si>
    <t>美科11GW单晶拉棒项目</t>
  </si>
  <si>
    <t>2307-150203-04-01-693020</t>
  </si>
  <si>
    <t>项目厂房及公辅设施总建筑面积11.33万平方米，主要新建单晶车间、机加车间、料理车间、污水处理站、氩气回收站、原辅料仓库、综合水池、门卫及相关配套设施。</t>
  </si>
  <si>
    <t>位于确定在三期东侧，已摘牌，土地转让合同已签订。冬季停工。</t>
  </si>
  <si>
    <t>待定</t>
  </si>
  <si>
    <t>已摘牌，土地转让合同已签订，环评正在前期准备</t>
  </si>
  <si>
    <t>协助企业办理前期手续，帮助企业推动手续办理进展。</t>
  </si>
  <si>
    <t>加快推动企业环评编制进展</t>
  </si>
  <si>
    <t>确定在三期东侧</t>
  </si>
  <si>
    <t>2（拟替换）</t>
  </si>
  <si>
    <t>美科研发中心建设项目</t>
  </si>
  <si>
    <t>围绕包头美科已落地项目，建设研发大楼、实验中心等工程，打造光伏装备制造研发中心。</t>
  </si>
  <si>
    <t>选址在三期东侧，已摘牌，土地转让合同已签订，目前停工。</t>
  </si>
  <si>
    <t>对接企业，协助办理前期手续。</t>
  </si>
  <si>
    <t>督促企业立项，加快推动立项办理</t>
  </si>
  <si>
    <t>督促企业办理立项</t>
  </si>
  <si>
    <t>未办理</t>
  </si>
  <si>
    <t>李忠</t>
  </si>
  <si>
    <t>储备</t>
  </si>
  <si>
    <t>赵臻</t>
  </si>
  <si>
    <t>拟选址明峰磁材项目旧址或北方稀土绿色冶炼项目内，需尽快推动项目洽谈签约</t>
  </si>
  <si>
    <t>6月</t>
  </si>
  <si>
    <t>目前企业内部正在确定项目实施规模、工艺，计划五一后确定项目实施规模。目前土地为明峰公司所有，待项目明确规模后，推动中天云美与明峰合作事宜。</t>
  </si>
  <si>
    <t>帮助企业选址，联系相关企业配合选址工作</t>
  </si>
  <si>
    <t>协助企业选址</t>
  </si>
  <si>
    <t>选址待定</t>
  </si>
  <si>
    <t>4、选址待定</t>
  </si>
  <si>
    <t>未启动</t>
  </si>
  <si>
    <t>未开始征地及组卷报批</t>
  </si>
  <si>
    <t>选址中，未开始</t>
  </si>
  <si>
    <t>3月</t>
  </si>
  <si>
    <t>2401-150203-04-01-890945</t>
  </si>
  <si>
    <t>半导体产业先行区</t>
  </si>
  <si>
    <t>浙江</t>
  </si>
  <si>
    <t>陈冰</t>
  </si>
  <si>
    <t>过渡厂房位于浙大工业园，正式厂房选定科创园厂房，目前正在进行土方施工</t>
  </si>
  <si>
    <t>代建厂房已3月底开工，厂房外部土方及部分基础施工已完成。计划25年10月竣工。</t>
  </si>
  <si>
    <t>协助办理立项手续，加快厂房建设进展。</t>
  </si>
  <si>
    <t>督促企业加快编制能评环评，加紧厂房建设</t>
  </si>
  <si>
    <t>已与第三方签约，开始进行编制</t>
  </si>
  <si>
    <t>梁文</t>
  </si>
  <si>
    <t>正在进行土地调规</t>
  </si>
  <si>
    <t>手续已办结，正在组织进行招投标</t>
  </si>
  <si>
    <t>正在组织第三方编制项目可研，推进办理项目前期手续。</t>
  </si>
  <si>
    <t>加快办理前期手续，加快土地调规速度</t>
  </si>
  <si>
    <t>2月</t>
  </si>
  <si>
    <t>2305-150203-04-01-614814</t>
  </si>
  <si>
    <t>内蒙古自治区</t>
  </si>
  <si>
    <t>内蒙古自治区包头市昆都仑区金属深加工园区，北至亿通重工内部道路，南至纬三路，西至
经一路，东至亿通重工内部道路。</t>
  </si>
  <si>
    <t>付国彬</t>
  </si>
  <si>
    <t>0472-5881959</t>
  </si>
  <si>
    <t>余启跃</t>
  </si>
  <si>
    <t>1.天然气用气量约：24570 万立方米/年
2.用电量约：2240 万度/年</t>
  </si>
  <si>
    <t>选址位于北至亿通重工内部道路，南至纬三路，西至经一路，东至亿通重工内部道路。正在办理土地组卷报批和征拆手续。</t>
  </si>
  <si>
    <t>土地手续已组卷上报市局，环评编制完成，上报环保局，提交补充材料，能评编制完成，已上会，正在修改。</t>
  </si>
  <si>
    <t>协助企业办理土地手续，推进办理流程。</t>
  </si>
  <si>
    <t>督促企业加快环评申报</t>
  </si>
  <si>
    <t>北至亿通重工内部道路，南至纬三路，西至经一路，东至亿通重工内部道路。</t>
  </si>
  <si>
    <t>2、选址确定，正在办理用地手续项目</t>
  </si>
  <si>
    <t>正在勘界</t>
  </si>
  <si>
    <t>正在进行勘界</t>
  </si>
  <si>
    <t>2、选址确定 正在办理用地手续项目</t>
  </si>
  <si>
    <t>已上报市局</t>
  </si>
  <si>
    <t>环评编制完成，上报环保局，提交补充材料</t>
  </si>
  <si>
    <t>上会后正在修改内容。</t>
  </si>
  <si>
    <t>郝东海</t>
  </si>
  <si>
    <t>4月</t>
  </si>
  <si>
    <t>2311-150203-04-03-933879</t>
  </si>
  <si>
    <t>徐总</t>
  </si>
  <si>
    <t>项目位于盛达鑫金属有限公司院内，目前厂房改造及两条生产线设备安装已完成，24年进行剩余4条线安装</t>
  </si>
  <si>
    <t>项目厂房改造及4条生产线设备安装已完成，其中2条线已调试完毕实现达产，2条生产线正在单机调试。剩余2条线设备已订货正在制作。手续方面，能评手续已于4月23日出批复文件；环评手续已报至昆区生态环境分局</t>
  </si>
  <si>
    <t>督促企业加快能评环评编制速度</t>
  </si>
  <si>
    <t>已上专家会</t>
  </si>
  <si>
    <t>14（拟替换）</t>
  </si>
  <si>
    <t>芯动制造产业园污水处理项目</t>
  </si>
  <si>
    <t>该项目主要为芯动制造产业园建设配套配套污水处理厂，满足产业园企业排污需求。</t>
  </si>
  <si>
    <t>位于芯动产业园东北角，占地75亩左右，正在进行土地调规</t>
  </si>
  <si>
    <t>正在办理项目前期手续。编制可研。</t>
  </si>
  <si>
    <t>可研正在编制，预计3月中旬完成</t>
  </si>
  <si>
    <t>15（拟替换）</t>
  </si>
  <si>
    <t>兴华大街南段道路基础设施建设工程</t>
  </si>
  <si>
    <t>2102-150203-04-05-796542</t>
  </si>
  <si>
    <t>兴华大街（创业路-爱业路）的道路工程、排水工程、给水工程、交通工程、照明工程、交通信号及监控设施工程、燃气管线预埋工程、供热管线预埋工程、电力、电信预埋管线工程。</t>
  </si>
  <si>
    <t>正在进行项目地块征拆</t>
  </si>
  <si>
    <t>已完成项目图纸设计工作，正在开展项目地块征拆。</t>
  </si>
  <si>
    <t>已完成项目图纸设计工作，正在推动项目地块征拆。</t>
  </si>
  <si>
    <t>加快开工进度，加快征拆</t>
  </si>
  <si>
    <t>16（拟替换）</t>
  </si>
  <si>
    <t>纬七路北段道路基础设施建设工程</t>
  </si>
  <si>
    <t>2202-150203-04-01-714524</t>
  </si>
  <si>
    <t>道路总长1970.637米，道路红线宽度30米，用地面积88.68亩。道路红线宽度范围内设置双向四车道机动车道、人行道、绿化带。</t>
  </si>
  <si>
    <t>正在进行项目地块征拆工作。</t>
  </si>
  <si>
    <t>正在推动项目地块征拆工作。</t>
  </si>
  <si>
    <t>2305-150203-04-01-722081</t>
  </si>
  <si>
    <t>包头市昆区金属深加工园区卜尔汉图镇 110国道682公里处路南内蒙古海泰物流有限公司院内</t>
  </si>
  <si>
    <t>韩海锋</t>
  </si>
  <si>
    <t>姚翠英</t>
  </si>
  <si>
    <t>位于海泰物流有限公司院内，正在进行初步设计。</t>
  </si>
  <si>
    <t>7月</t>
  </si>
  <si>
    <t>土地调规报告已完成，已报市自然资源局详规科，与4月23日过专家论证会，正在按照意见修改报告。</t>
  </si>
  <si>
    <t>协助企业办理条件书，加快手续办理进展</t>
  </si>
  <si>
    <t>加快办理条件书，督促企业加快环评编制</t>
  </si>
  <si>
    <t>环评已上报审核</t>
  </si>
  <si>
    <t>18（拟替换）</t>
  </si>
  <si>
    <t>园区自来水供水工程</t>
  </si>
  <si>
    <t>闫建平</t>
  </si>
  <si>
    <t>新建约6公里自来水取水管线，自昆河西路乌拉山截洪沟桥沿截洪沟铺设至园区110国道与经三路交叉口东，管径DN800。</t>
  </si>
  <si>
    <t>项目前期手续办理中</t>
  </si>
  <si>
    <t>正在办理项目前期立项手续，编制可研。</t>
  </si>
  <si>
    <t>加快办理立项手续</t>
  </si>
  <si>
    <t>编制可研中</t>
  </si>
  <si>
    <t>国有建设用地，目前正在调规，由工业用地调整为商业用地</t>
  </si>
  <si>
    <t>已立项，正在招标</t>
  </si>
  <si>
    <t>已开工</t>
  </si>
  <si>
    <t xml:space="preserve">
已成立房屋征收指挥部，并于3月10日组织召开林南社区车站平房区改造征收工作动员部署会，印发了详细工作方案和征收补偿标准，明确征收范围，现16个工作组工作人员已全部到位，工作进展按日调度开展动迁工作，现已基本完成征收工作，安置房建设用地已签订土地收储协议，开启土地招拍挂流程。</t>
  </si>
  <si>
    <t>2307-150203-04-01-869843</t>
  </si>
  <si>
    <t>张园艺</t>
  </si>
  <si>
    <t>位于兵工大道以南，锦尚国际锦天下小区以东。正在缴纳土地出让金，办理规划手续。</t>
  </si>
  <si>
    <t>5月</t>
  </si>
  <si>
    <t>已办理立项和用地手续，正在办理工规等相关手续，2023年10月包头市规委会修改方案， 预计2024年5月开工。</t>
  </si>
  <si>
    <t>积极协助推进手续办理</t>
  </si>
  <si>
    <t>兵工大道以南，锦尚国际锦天下小区以东</t>
  </si>
  <si>
    <t/>
  </si>
  <si>
    <t>工程规划证暂未办理完成，待规划办理完成后，办理施工许可证。</t>
  </si>
  <si>
    <t xml:space="preserve">       </t>
  </si>
  <si>
    <t>2311-150203-04-01-860631</t>
  </si>
  <si>
    <t>纪素伟</t>
  </si>
  <si>
    <t>张玮</t>
  </si>
  <si>
    <t>用地规划已办理完成，其余手续已报方案等待规划审批，通过后办理工程规划许可</t>
  </si>
  <si>
    <t>现已取得发改委《项目备案告知书》和自然资源局《建设用地规划许可证》，目前正在办理工程规划许可手续，2023年10月包头市规委会修改方案， 预计2024年5月开工。</t>
  </si>
  <si>
    <t>市自然资源局未发放土地证，手续暂无法推进</t>
  </si>
  <si>
    <t>2401-150203-04-01-385840等多个立项</t>
  </si>
  <si>
    <t>5月底</t>
  </si>
  <si>
    <t>地下部分正在编制招标控制价，预计4月底完成，下一步开展评审工作，预计5月10日完成控制价评审，5月中旬开始办理施工和监理招投标，预计5月底日完成；                              地上部分预计4月22日开始办理立项审批。区财政局落实资金后上报区政府批准同意后开展招标控制价的编制和评审以及招投标工作，5月13日开始项目初步设计和施工图设计招投标工作，5月21日开始招标控制价的编制和评审工作，6月7日开始办理施工和监理招投标，预计7月1日完成，七月初项目开工建设。</t>
  </si>
  <si>
    <t>定期调度，推进手续办理进度</t>
  </si>
  <si>
    <t>2312-150203-04-01-609811</t>
  </si>
  <si>
    <t>辛永盛</t>
  </si>
  <si>
    <t>4月底</t>
  </si>
  <si>
    <t>可研、备案、土地规划手续已完成，设计单位、造价单位招标已完成，正在准备施工和监理单位招标</t>
  </si>
  <si>
    <t>正在招标控制价编制，5月初完成招标控制价评审工作，5月底日完成施工和监理招标。</t>
  </si>
  <si>
    <t>已完成项目建议书和可研编制</t>
  </si>
  <si>
    <t>已复工</t>
  </si>
  <si>
    <t>2309-150203-04-01-411833</t>
  </si>
  <si>
    <t>位于友谊大街以南，昆工路以北，白云鄂博路以西。项目土地手续已办结，正在办理规划手续</t>
  </si>
  <si>
    <t>工程规划许可目前专家会已过，报规图册、规划设计方案正在修改，五一后修改完成，报市自然资源局城市设计科、技术中心进行联审。</t>
  </si>
  <si>
    <t>正在办理项目规划手续</t>
  </si>
  <si>
    <t>友谊大街以南，昆工路以北，白云鄂博路以西</t>
  </si>
  <si>
    <t>专家论证会刚通过，正在等待工程规划证办理完成后。办理施工许可证。</t>
  </si>
  <si>
    <t>协鑫20GW颗粒硅N形单晶项目</t>
  </si>
  <si>
    <t>拟选址协鑫一期南侧，正在进行土地组卷报批工作，征拆工作未完成，需尽快推动项目洽谈签约</t>
  </si>
  <si>
    <t>拟选址协鑫一期南侧，已为协鑫新公司开具市场主体名称保留通知书，并就加快项目合作事宜向协鑫总部致函</t>
  </si>
  <si>
    <t>已为协鑫新公司开具市场主体名称保留通知书，并就加快项目合作事宜向协鑫总部致函</t>
  </si>
  <si>
    <t>需坚定企业投资信心</t>
  </si>
  <si>
    <t>选址协鑫一期南侧</t>
  </si>
  <si>
    <t>园区已委托勘测定界，正式成果未出</t>
  </si>
  <si>
    <t>待项目签约后启动</t>
  </si>
  <si>
    <t>待立项备案后启动手续办理</t>
  </si>
  <si>
    <t>待征地协议、征地补偿到位后启动办理</t>
  </si>
  <si>
    <t>协鑫12万吨颗粒硅项目</t>
  </si>
  <si>
    <t>3、选址确定，未启动土地组卷报批和征拆手续</t>
  </si>
  <si>
    <t>3、选址确定 未启动土地组卷报批和征拆手续</t>
  </si>
  <si>
    <t>31（拟替换）</t>
  </si>
  <si>
    <t>协鑫2*60MW背压机组项目</t>
  </si>
  <si>
    <t>建设两条60MW背压机组，为协鑫颗粒硅项目提供蒸汽。</t>
  </si>
  <si>
    <t>拟选址协鑫一期南侧，正在进行土地组卷报批工作，征拆工作未完成。需尽快推动项目洽谈签约</t>
  </si>
  <si>
    <t>2312-150203-04-01-146153</t>
  </si>
  <si>
    <t>氢能储能</t>
  </si>
  <si>
    <t>冯总</t>
  </si>
  <si>
    <t>选址位于110国道以北，园区巨福路以西，G6高速以南，经三路已东，占地517亩。立项手续办理完毕。本周确定第三方机构，启动能评、环评、安评手续编制。项目选址勘测定界已完成，已与新光六村签署征地协议和土地林草组卷各项手续，失地农民养老保险正在办理。林草勘界工作同步进行中</t>
  </si>
  <si>
    <t>能评已于4月初委托第三方公司编制，计划5月上报。</t>
  </si>
  <si>
    <t>待能评、环评、安评、区域性地震安全性评价报告（园区）办结后开工。</t>
  </si>
  <si>
    <t>110国道以北，园区巨福路以西，G6高速以南，经三路已东</t>
  </si>
  <si>
    <t>正在组卷上报</t>
  </si>
  <si>
    <t>一期项目组装无需办理环评</t>
  </si>
  <si>
    <t>已委托第三方编制</t>
  </si>
  <si>
    <t>包头硅材料/稀土产品现货交易仓储物流园项目</t>
  </si>
  <si>
    <t>白国生</t>
  </si>
  <si>
    <t>营业额待定</t>
  </si>
  <si>
    <t>田宏来</t>
  </si>
  <si>
    <t>位于东宝物流背后，占地168亩，土地征拆未完成</t>
  </si>
  <si>
    <t>位于东宝物流背后，占地168亩。目前土地勘界已完成，村民权属签字已完成。目前立项完成，正在进行林草手续办理、土地组卷报批。</t>
  </si>
  <si>
    <t>位于东宝物流背后，占地168亩</t>
  </si>
  <si>
    <t>土地勘界已完成，村民权属签字已完成。</t>
  </si>
  <si>
    <t>35（拟替换）</t>
  </si>
  <si>
    <t>斯威克光伏胶膜项目</t>
  </si>
  <si>
    <t>建设年产3万平米胶膜生产制造生产线、配套设备、生产车间、办公及食宿区。</t>
  </si>
  <si>
    <t>常州斯威克光伏新材料有限公司</t>
  </si>
  <si>
    <t>需尽快推动项目洽谈签约</t>
  </si>
  <si>
    <t>项目拟选用现有厂房，已邀请企业近期来包回访</t>
  </si>
  <si>
    <t>已邀请企业近期来包回访</t>
  </si>
  <si>
    <t>36（拟替换）</t>
  </si>
  <si>
    <t>科茂半导体封装模具项目</t>
  </si>
  <si>
    <t>智能制造产业园</t>
  </si>
  <si>
    <t>半导体芯片</t>
  </si>
  <si>
    <t>完全没影儿</t>
  </si>
  <si>
    <t>建设半导体封装模具生产线，进一步完善半导体芯片设计-制造-封装的小型生态产业链。</t>
  </si>
  <si>
    <t>深圳科茂半导体装备有限公司</t>
  </si>
  <si>
    <t>王攀</t>
  </si>
  <si>
    <t>拟选址在韦尔项目3/4层，已邀请企业近期来包回访</t>
  </si>
  <si>
    <t>假联系方式</t>
  </si>
  <si>
    <t>翟云驰</t>
  </si>
  <si>
    <t>2023年5月25日交工，目前正处于竣工验收阶段，计划2024年4月底竣工。</t>
  </si>
  <si>
    <t>目前设备安装中，主体工程完成90%，计划2024年4月底竣工。</t>
  </si>
  <si>
    <t>暂未开工，前期论证阶段，计划24年上半年开工</t>
  </si>
  <si>
    <t>目前正在对原有方案进行论证（原有设计方案23年做的，目前厂区情况有变动，与原设计方案不符），包钢反馈暂无法估计方案论证完成时间。待方案通过后，我区第一时间跟进项目实施情况。</t>
  </si>
  <si>
    <t>2205-150203-04-01-578948</t>
  </si>
  <si>
    <t>正在进行招标，招标后开工</t>
  </si>
  <si>
    <t>公司项目已启动，正在项目进行设计</t>
  </si>
  <si>
    <t>目前正在编制可研</t>
  </si>
  <si>
    <t>2312-150203-07-01-228922</t>
  </si>
  <si>
    <t>张锐</t>
  </si>
  <si>
    <t>谭显兰</t>
  </si>
  <si>
    <t>位于韦尔一期西侧，目前土地正在调规中，需尽快推动项目洽谈签约</t>
  </si>
  <si>
    <t>我区已于4月9日与韦尔集团签署正式合作协议。项目计划四月底前注册成立新合资公司并立项，目前正在制作无尘厂房车间设计图纸，并与园区商议厂房设计方案、厂房代建等具体事宜，计划6月开始厂房建设工程，建设期内厂房装修工程、生产设备进场安装、新员工培训等同时进行，在厂房开始建设后进行设备搬迁工作，搬迁不少于40台/套设备至项目公司所在地，并同步开始采购价值15亿元新设备。</t>
  </si>
  <si>
    <t>已邀请韦尔负责人来包就二期项目深化对接，细化合作内容后加紧签约</t>
  </si>
  <si>
    <t>企业表示需兑现一期剩余奖补金额后继续落地建设二期项目</t>
  </si>
  <si>
    <t>总投资40亿元，厂房面积8万平方米，固投20亿元（其中新购生产设备15亿元，搬迁设备1.5亿元），生产Mini /Micro显示产品及半导体驱动芯片SSOP系列产品。</t>
  </si>
  <si>
    <t>2401-150203-04-01-441109</t>
  </si>
  <si>
    <t>潘振华</t>
  </si>
  <si>
    <t>已签约，暂定入驻标达现有厂房，正在办理前期手续</t>
  </si>
  <si>
    <t>企业计划与蒙能合作，蒙能目前已过会过完会，后续入股惠汕，推动项目尽快实施。</t>
  </si>
  <si>
    <t>已协助企业完成项目立项，并推动惠汕、蒙能、标达三方正式签约，代建厂房立项已完成，已委托编制勘界报告。</t>
  </si>
  <si>
    <t>敦促企业尽快成立公司立项</t>
  </si>
  <si>
    <t>暂时无法启动，待厂房确定后确定方案</t>
  </si>
  <si>
    <t>苏乐德</t>
  </si>
  <si>
    <t>189 4727 3930</t>
  </si>
  <si>
    <t>已于2月9日完成签约</t>
  </si>
  <si>
    <t>年前正式签约，已于2024年4月12日与一附院完成初步移交，现一附院陆续购入相关设施设备及信息化建设，约完成投资1800万。</t>
  </si>
  <si>
    <t>已经同一附院签订合作协议，后期信息化及设施设备采购由一附院负责投入。</t>
  </si>
  <si>
    <t>已完成正式签约</t>
  </si>
  <si>
    <t>王波</t>
  </si>
  <si>
    <t>2302-150203-04-01-457745</t>
  </si>
  <si>
    <t>用地测量已完成，正在编制勘界报告，环评已上报审核。</t>
  </si>
  <si>
    <t>海泰物流院内</t>
  </si>
  <si>
    <t>正在用地测量，准备办理条件书</t>
  </si>
  <si>
    <t>用地测量已完成，正在编制勘界报告</t>
  </si>
  <si>
    <t>土地手续办理中，已报市自然资源局</t>
  </si>
  <si>
    <t>预计5月初复工</t>
  </si>
  <si>
    <t>周敏捷</t>
  </si>
  <si>
    <t>铁前集控中心及智能料场建设项目</t>
  </si>
  <si>
    <t>2302-150203-07-02-553280</t>
  </si>
  <si>
    <t>正在进行前期规划，暂未启动手续办理</t>
  </si>
  <si>
    <t>包钢正在重新设计规划，目前停工</t>
  </si>
  <si>
    <t>项目23年4月开工，目前主体结构已封顶，二次结构砌筑正在收尾，目前正在入设备，预计2024年6月竣工。竣工后即可试生产。</t>
  </si>
  <si>
    <t>目前主体工程完成进度65%，计划2024年9月30日交工,12月30日竣工。</t>
  </si>
  <si>
    <t>2207-150203-04-01-604926</t>
  </si>
  <si>
    <t>营业额1.5亿</t>
  </si>
  <si>
    <t>李炜华</t>
  </si>
  <si>
    <t>可研已编写完成，采取向包钢集团租用土地方式解决土地问题，计划6月份注册合资公司</t>
  </si>
  <si>
    <t>项目存在问题已报市政府，正在等待市财政局意见</t>
  </si>
  <si>
    <t>需要协调自然资源局完善土地收储事宜</t>
  </si>
  <si>
    <t>正在洽谈包钢土地从授权经营转为正常流转土地事宜</t>
  </si>
  <si>
    <t>替换</t>
  </si>
  <si>
    <t>正在进行土建施工（需补充具体进展）</t>
  </si>
  <si>
    <t>勘界报告正在分局审核，卜镇正在积极推动项目用地土地征收事宜。社会风险稳定评估已委托第三方开始编制评估报告。涉及办理林草手续所需资料已提供林草勘界报告编制单位。</t>
  </si>
  <si>
    <t>协议已过会，近期签署正式协议</t>
  </si>
  <si>
    <t>正在落实新能源指标</t>
  </si>
  <si>
    <t>近期准备签署正式协议</t>
  </si>
  <si>
    <t>正在进行前期手续办理，可研编制</t>
  </si>
  <si>
    <t>项目立项已于4月18日办结。未办理手续方面，环评未办结，正在委托第三方编制。</t>
  </si>
  <si>
    <t>拟替换重大项目表</t>
  </si>
  <si>
    <t>调出1</t>
  </si>
  <si>
    <t>调出2</t>
  </si>
  <si>
    <t>调出3</t>
  </si>
  <si>
    <t>调出4</t>
  </si>
  <si>
    <t>调出5</t>
  </si>
  <si>
    <t>调出6</t>
  </si>
  <si>
    <t>调出7</t>
  </si>
  <si>
    <t>调出8</t>
  </si>
  <si>
    <t>调出9</t>
  </si>
  <si>
    <r>
      <rPr>
        <sz val="11"/>
        <rFont val="宋体"/>
        <charset val="134"/>
      </rPr>
      <t>拟选址在韦尔项目</t>
    </r>
    <r>
      <rPr>
        <sz val="11"/>
        <rFont val="Times New Roman"/>
        <charset val="134"/>
      </rPr>
      <t>3/4</t>
    </r>
    <r>
      <rPr>
        <sz val="11"/>
        <rFont val="宋体"/>
        <charset val="134"/>
      </rPr>
      <t>层，已邀请企业近期来包回访</t>
    </r>
  </si>
  <si>
    <t>调入1</t>
  </si>
  <si>
    <t>2404-150203-04-01-323842</t>
  </si>
  <si>
    <t>位于阿尔丁北大街东侧、文化路北、居然之家(包头店)以西、青山路南侧，项目占地面积160亩，总建筑面积17.8万m，其中住宅14.93万m、商业17468.31m'、幼儿园6400m、地下5047.84m。</t>
  </si>
  <si>
    <t>包头市昆都仑区昆北街道办事处甲尔坝村委员会</t>
  </si>
  <si>
    <t>樊文乐</t>
  </si>
  <si>
    <t>调入2</t>
  </si>
  <si>
    <t>2402-150203-04-01-617759</t>
  </si>
  <si>
    <t>内蒙古海邻化工有限责任公司</t>
  </si>
  <si>
    <t>云泽</t>
  </si>
  <si>
    <t>正在办理土地手续（需补充具体进展）</t>
  </si>
  <si>
    <t>调入9</t>
  </si>
  <si>
    <t>深圳市创信维电子科技有限公司</t>
  </si>
  <si>
    <t>莫小钢</t>
  </si>
  <si>
    <t>135 9039 3895</t>
  </si>
  <si>
    <t>调入4</t>
  </si>
  <si>
    <t>莫钠技术（深圳）有限公司</t>
  </si>
  <si>
    <t>陈寛红</t>
  </si>
  <si>
    <t>调入5</t>
  </si>
  <si>
    <t>深圳氢时代新能源科技有限公司</t>
  </si>
  <si>
    <t>黄哲</t>
  </si>
  <si>
    <t>调入6</t>
  </si>
  <si>
    <t>广东三和管桩股份有限公司</t>
  </si>
  <si>
    <t>陈钊</t>
  </si>
  <si>
    <t>内蒙古众联达实业（集团）有限公司</t>
  </si>
  <si>
    <t>调入8</t>
  </si>
  <si>
    <t>调入7</t>
  </si>
  <si>
    <t>内蒙古盛世众辉水泥制品有限公司</t>
  </si>
  <si>
    <t>殷建军</t>
  </si>
  <si>
    <t>正在推动落实项目立项事宜</t>
  </si>
  <si>
    <t>昆都仑区2024年储备项目表</t>
  </si>
  <si>
    <r>
      <rPr>
        <b/>
        <sz val="12"/>
        <rFont val="方正黑体_GBK"/>
        <charset val="134"/>
      </rPr>
      <t xml:space="preserve">项目推进阶段
</t>
    </r>
    <r>
      <rPr>
        <b/>
        <sz val="12"/>
        <color rgb="FFFF0000"/>
        <rFont val="方正黑体_GBK"/>
        <charset val="134"/>
      </rPr>
      <t>（在建、办理前期手续、已注册公司、已签约、正在洽谈）</t>
    </r>
  </si>
  <si>
    <t>传艺钠离子电池项目</t>
  </si>
  <si>
    <t>杭州一隅千象数字化裸眼3D项目</t>
  </si>
  <si>
    <t>区科技局</t>
  </si>
  <si>
    <t>标达35万吨/年热扎卷板表面生态除鳞项目</t>
  </si>
  <si>
    <t>晨羽仓储物流产业园项目</t>
  </si>
  <si>
    <t>松原飞达食品产业园项目</t>
  </si>
  <si>
    <t>王秀娟</t>
  </si>
  <si>
    <t>甲尔坝城市广场建设项目</t>
  </si>
  <si>
    <t>昆北办事处</t>
  </si>
  <si>
    <t>山营冰雪运动训练基地建设项目</t>
  </si>
  <si>
    <t>区文旅局</t>
  </si>
  <si>
    <t>世茂云图小区建设项目</t>
  </si>
  <si>
    <t>慧谷·安其居住宅小区建设项目</t>
  </si>
  <si>
    <t>城中时光项目</t>
  </si>
  <si>
    <t>玉泉·铂悦府住宅小区建设项目</t>
  </si>
  <si>
    <t>昆都仑区黄河流域生态保护与修复项目</t>
  </si>
  <si>
    <t>区农牧局</t>
  </si>
  <si>
    <t>黄河上游昆都仑河水利设施修缮加固工程</t>
  </si>
  <si>
    <t>2024年昆都仑区给排水管线建设及更新改造项目</t>
  </si>
  <si>
    <t>昆区乡村振兴综合整治工程</t>
  </si>
  <si>
    <t>昆河公园管养营一体化项目</t>
  </si>
  <si>
    <t>中油中保三期20万吨螺旋/直缝钢管项目</t>
  </si>
  <si>
    <t>昆都仑区2024年重点项目新增建设用地情况表</t>
  </si>
  <si>
    <t>已摘牌，土地转让合同已签订，能评自治区发改环资处正在拟上会等待出批文。</t>
  </si>
  <si>
    <t>选址在三期东侧，已摘牌，土地转让合同已签订，冬季气候原因停工。</t>
  </si>
  <si>
    <r>
      <rPr>
        <sz val="11"/>
        <color theme="1"/>
        <rFont val="Times New Roman"/>
        <charset val="134"/>
      </rPr>
      <t>10</t>
    </r>
    <r>
      <rPr>
        <sz val="11"/>
        <color theme="1"/>
        <rFont val="宋体"/>
        <charset val="134"/>
      </rPr>
      <t>月包头市规委会正在修改方案，</t>
    </r>
    <r>
      <rPr>
        <sz val="11"/>
        <color theme="1"/>
        <rFont val="Times New Roman"/>
        <charset val="134"/>
      </rPr>
      <t xml:space="preserve"> </t>
    </r>
    <r>
      <rPr>
        <sz val="11"/>
        <color theme="1"/>
        <rFont val="宋体"/>
        <charset val="134"/>
      </rPr>
      <t>预计</t>
    </r>
    <r>
      <rPr>
        <sz val="11"/>
        <color theme="1"/>
        <rFont val="Times New Roman"/>
        <charset val="134"/>
      </rPr>
      <t>4</t>
    </r>
    <r>
      <rPr>
        <sz val="11"/>
        <color theme="1"/>
        <rFont val="宋体"/>
        <charset val="134"/>
      </rPr>
      <t>月开工</t>
    </r>
  </si>
  <si>
    <r>
      <rPr>
        <sz val="11"/>
        <color theme="1"/>
        <rFont val="宋体"/>
        <charset val="134"/>
      </rPr>
      <t>目前正在办理项目规划手续，预计</t>
    </r>
    <r>
      <rPr>
        <sz val="11"/>
        <color theme="1"/>
        <rFont val="Times New Roman"/>
        <charset val="134"/>
      </rPr>
      <t>5</t>
    </r>
    <r>
      <rPr>
        <sz val="11"/>
        <color theme="1"/>
        <rFont val="宋体"/>
        <charset val="134"/>
      </rPr>
      <t>月进场施工</t>
    </r>
  </si>
  <si>
    <t>正在用地测量，准备办理条件书，环评已委托第三方编制，待完成后上报审核。</t>
  </si>
  <si>
    <t>王朝春</t>
  </si>
  <si>
    <t>已委托第三方机构编制能评、环评。林地、草地手续已申报，国土手续已组卷上报。</t>
  </si>
  <si>
    <t>林地、草地手续已申报，国土手续正在组卷，近日上报。</t>
  </si>
  <si>
    <t>地勘正在进行，能评环评委托第三方开始编制，项目初始设计基本完成，正在进行内部审核。</t>
  </si>
  <si>
    <r>
      <rPr>
        <sz val="11"/>
        <color theme="1"/>
        <rFont val="宋体"/>
        <charset val="134"/>
      </rPr>
      <t>位于东宝物流背后，占地</t>
    </r>
    <r>
      <rPr>
        <sz val="11"/>
        <color theme="1"/>
        <rFont val="Times New Roman"/>
        <charset val="134"/>
      </rPr>
      <t>168</t>
    </r>
    <r>
      <rPr>
        <sz val="11"/>
        <color theme="1"/>
        <rFont val="宋体"/>
        <charset val="134"/>
      </rPr>
      <t>亩，勘测定界已完成</t>
    </r>
  </si>
  <si>
    <t>已多次与广晟、区税务就协议内税收奖补内容进行沟通替换，目前尚未达成一致意见</t>
  </si>
  <si>
    <t>勘测定界已完成</t>
  </si>
  <si>
    <t>选址待定，已邀请企业近期来包回访</t>
  </si>
  <si>
    <t>正在与北方稀土协商合同地址等事宜，未选址。</t>
  </si>
  <si>
    <t>昆都仑区2024年重点项目表</t>
  </si>
  <si>
    <t>建设钠离子电池、正极材料、负极材料及电解液一体化项目。</t>
  </si>
  <si>
    <t>2020-2025</t>
  </si>
  <si>
    <t>在昆区建设工业数字化应用展厅，同内科大等院校展开校企合作，建设视觉软件系统人才培训基地和智能3D制造产业基地。</t>
  </si>
  <si>
    <t>云上丝路全产业数字供应链项目</t>
  </si>
  <si>
    <t>项目拟在园区构建智慧物联网平台，通过联通物联网和互联网，实现设备、数据、人员的信息共享和智能化协同，以提高园区企业生产经营效率。</t>
  </si>
  <si>
    <t>2021-2025</t>
  </si>
  <si>
    <t>瑞华园住宅小区建设项目</t>
  </si>
  <si>
    <t>瑞华园A区，占地13699.65平方米，建筑面积43783平方米；瑞华园B区，建筑面积8654平方米。</t>
  </si>
  <si>
    <t>建筑面积8万平米，分三期建设。一期主要建设中央厨房生产厂房、冷冻食品加工车间、综合性办公楼；二期为蔬菜加工车间、快消食品、预制菜加工厂房；三期为粮食深加工厂房、农畜产品加工厂房、大型冷链仓储库房。</t>
  </si>
  <si>
    <t>中鑫年产8万吨光伏用预应力PC钢棒项目</t>
  </si>
  <si>
    <t>主要建设年产20万吨螺旋/直缝旋钢管生产线、钢管保温、钢管防腐、管件保温、管件防腐生产基地</t>
  </si>
  <si>
    <t>新建1条年产35万吨产能的无酸酸洗工艺生产线及公辅设施。</t>
  </si>
  <si>
    <t>光伏装备制造配套220KV变电站项目</t>
  </si>
  <si>
    <t>金属深加工产业园综合保障中心建设项目</t>
  </si>
  <si>
    <t>报送单位</t>
  </si>
  <si>
    <t>包联责任人</t>
  </si>
  <si>
    <t>是否开复工</t>
  </si>
  <si>
    <t>项目进展情况（截止1月11日）</t>
  </si>
  <si>
    <t>新增建设用地审批</t>
  </si>
  <si>
    <t>新增用地进展情况</t>
  </si>
  <si>
    <t>1、土地手续已办结
2、已报批未供地
3、选址确定，正在办理用地手续项目
4、选址确定，未启动土地组卷报批和征拆手续
5、选址待定</t>
  </si>
  <si>
    <t>23年结转</t>
  </si>
  <si>
    <t>项目全场已开工66个装置，开工率100%，已封顶52个装置，封顶率79%，全场设备安装完成785台，完成率15.3%。</t>
  </si>
  <si>
    <t>拟选址协鑫一期南侧，需尽快推动项目洽谈签约，土地征拆工作未完成。</t>
  </si>
  <si>
    <t>4、选址确定，未启动土地组卷报批和征拆手续</t>
  </si>
  <si>
    <t>正在办理土地组卷报批工作，征拆工作未完成</t>
  </si>
  <si>
    <t>精矿库:基础完成;预制柱制作完成，吊装完成约68%;钢屋架制作完成约85%，吊装完成40%;柱间支撑制作安装完成;吊车梁制作完成，安装完成约80%。水浸车间:基础完成约65%;预制柱制作完成，吊装完成约65%;柱间支撑制作完成65%，安装40%;刚屋架制作完成约30%。萃取C:基础完成，预制柱制作完成，吊装完成约99%;钢屋架制作完成，安装完成约51%;柱间支撑制作完成，安装完成约96%后处理A:基础完成约55%(受张五线影响1~15轴基础无法施工);预制柱制作完成。碳铵存储及溶解车间:基础完成，预制柱制作完成，吊装完成约37%;柱间支撑制作完成约90%，安装完成约5%;屋架制作完成约6%。</t>
  </si>
  <si>
    <t>已摘牌，土地转让合同已签订，能评自治区发改环资处正在拟上会出批文。</t>
  </si>
  <si>
    <t>已摘牌，土地转让合同已签订</t>
  </si>
  <si>
    <t>包头金属深加工产业园管理办公室</t>
  </si>
  <si>
    <t>在三期东侧，已摘牌，土地转让合同已签订，冬季停工</t>
  </si>
  <si>
    <t>冬季施工中，各项工作顺利推进中，约完成整体工程量的30%。</t>
  </si>
  <si>
    <t>1、主收尘器室三层浇筑完，模板拆除清理完成50%
2、一闷辊压破碎顶板模板安装70%，原排水通廊浇筑完，回填至1.7m
3、热力管道支架基础浇筑5组
4、鳞斗干渣机支架拼接40%
5、磁选线带料联调
6、筒仓桩间土开挖30%</t>
  </si>
  <si>
    <t>该项目于2022年9月份开始厂区道路、公辅设施土建基础施工。管廊支架钢结构施工完成，槽罐制作完成，中央化验楼、中控室等建筑施工完成，未装修。该项目立项、建设工程规划许可证、能评、环评等手续均已办结。目前设备安装完成85%，正在管道安装中，预计24年竣工。</t>
  </si>
  <si>
    <t>查找项目备案</t>
  </si>
  <si>
    <t>设计院正在出设计图图纸，安全预评价根据专家评审意见正在修改，土地上暂时未动工，预计24年3月动工</t>
  </si>
  <si>
    <t>3、选址确定，正在办理用地手续项目</t>
  </si>
  <si>
    <t>正在办理土地组卷报批和征拆手续</t>
  </si>
  <si>
    <t>江苏传艺科技股份有限公司</t>
  </si>
  <si>
    <t>邹伟民</t>
  </si>
  <si>
    <t>拟选址一电化东侧500亩，目前暂未开始征地及组卷报批，需尽快推动项目洽谈签约</t>
  </si>
  <si>
    <t>拟选址一电化东侧500亩</t>
  </si>
  <si>
    <t>总投资2.35亿元的碳化法钢铁渣综合利用10万吨示范产业化项目整体建设进度完成96%。该项目总占地面积25400m2亩，主要建设内容为外网管线接通，主体厂房建设，新水处理系统、锅炉房、消防水泵房等相关配套设施；项目总建筑面积112000m2。现阶段碳化法钢铁渣综合利用项目土建基本完成，设备到货安装进度完成97%，整体建设进度完成96%以上，已进入调试消缺阶段。项目建成后预计形成生产高纯碳酸钙镁5-6万吨/年，烧结熔剂7-8万吨/年的能力，年可新增产值0.86亿元，亩均产值0.02亿元，年创税收0.035亿元，亩均税收9.19万元。目前公司总人数30人，预计2024年3月完成竣工验收。</t>
  </si>
  <si>
    <t>正在与北方稀土协商合同，未选址。</t>
  </si>
  <si>
    <t>5、选址待定</t>
  </si>
  <si>
    <t>煤焦化工分公司10万吨/年苯加氢项目</t>
  </si>
  <si>
    <t>量化指标：10万吨/年苯加氢项目，粗苯处理能力10万吨/年，生产纯苯77380t，甲苯10250t，二甲3790 t，非芳烃1190 t，二甲残油400 t，重苯5606 t。
经济效益分析：项目投资财务净现值（ic=14%，税前）为29234.79万元，项目投资财务净现值（ic=14%，税后）为16289.50万元；项目动态投资回收期（税前）为6.45年，项目动态投资回收期（税后）为8.71年；</t>
  </si>
  <si>
    <t>煤焦化工分公司计划新建一套粗苯加工处理装置。苯精制装置的生产规模为年处理粗苯10万吨，年操作时间8000h。主要生产设施包括：苯精制主装置、罐区、装车台。</t>
  </si>
  <si>
    <t>正在办理前期手续，量化指标：10万吨/年苯加氢项目，粗苯处理能力10万吨/年，生产纯苯77380t，甲苯10250t，二甲3790 t，非芳烃1190 t，二甲残油400 t，重苯5606 t。
经济效益分析：项目投资财务净现值（ic=14%，税前）为29234.79万元，项目投资财务净现值（ic=14%，税后）为16289.50万元；项目动态投资回收期（税前）为6.45年，项目动态投资回收期（税后）为8.71年；</t>
  </si>
  <si>
    <t>位于东宝物流背后，占地168亩，土地征拆未完成，正在对接企业签约事宜</t>
  </si>
  <si>
    <t>已完成部分基础施工，预计24年竣工。</t>
  </si>
  <si>
    <t>动供总厂黄河水源地升压改造项目</t>
  </si>
  <si>
    <t>2208-150203-07-02-425582</t>
  </si>
  <si>
    <t>2022-2026</t>
  </si>
  <si>
    <t>2023年9月12日启动，目前设备处于制造期，计划2024年2月28日开工，2025年12月交工，2026年3月竣工。</t>
  </si>
  <si>
    <t>1.对原南水和桥水35kV升压站改造；
2.对52#变电所站内设备升级改造；
3.对10kV零次辐射线路升级改造。</t>
  </si>
  <si>
    <t>主体结构已封顶，二次结构砌筑正在收尾，目前正在入设备，整体进度70%，2024年6月前竣工</t>
  </si>
  <si>
    <t>正在进行设备采购招标标委会准备工作，预计24年竣工。</t>
  </si>
  <si>
    <t xml:space="preserve">现开展消缺收尾工作。 预计春节前竣工验收。  </t>
  </si>
  <si>
    <t>包钢股份动供总厂智能水务集控中心建设项目</t>
  </si>
  <si>
    <t>通过数智化改造实现给水、污水、供热三环节集中生产监控、设备管理、能耗管理、物耗管理、数据决策、运营管理流程化，有效获取生产信息，结合物联网、大数据、云服务及人工智能等手段，有效提高生产运营管理效率以及降低运营成本。</t>
  </si>
  <si>
    <t>1#高炉 已投运，10月31日通气。
3#高炉 已投运，10月26日通气。
4#高炉 已投运，联动试车完成。
5#高炉 已投运，10月18日通气。
6#高炉 已投运，10月23日通气。
各高炉开始消缺工作。预计2024年3月竣工验收</t>
  </si>
  <si>
    <t>2016年的项目，如今方案进行变动，企业没确定2024年是否继续建设</t>
  </si>
  <si>
    <t>炼铁厂1#3#高炉冲渣水余热回收项目</t>
  </si>
  <si>
    <t>炼铁厂1#高炉目前无水渣系统，待大修时同步进行水渣改造及水渣余热回收建设。3#高炉水渣余热回收系统正在可研论证阶段。
项目可有效降低高炉工序能耗3.8－5.4kgce/t，为能耗达先目标完成创造基础条件。同时打通南北线采暖水管网，优化冬季采暖供应，减少供热蒸汽消耗。可研已完成招标，正在可研论证阶段。</t>
  </si>
  <si>
    <t>本项目为包钢1号、3号高炉冲渣水余热利用项目，拟为两台高炉各建设一座冲渣水换热站及配套外线管道，回收包钢1号3号高炉冲渣水余热进行综合利用，利用换热器提取渣水热量，冬季为供暖提供热水。</t>
  </si>
  <si>
    <t>总投资2.05亿元的金蒙稀土3000吨稀土精矿分离线自动化升级改造及2000吨钕铁自动化升级改造及2000吨钕铁硼废料回收自动化生产线项目已开工建设，目前已完成围档、场平、临建建设，已取得能评，环评在修改环评专家提出的异议。</t>
  </si>
  <si>
    <t>炼铁厂3台265㎡烧结机及附属系统提产改造项目</t>
  </si>
  <si>
    <t xml:space="preserve">烧结机稳定工况的情况下，设备全年运行7920h，改造后3台烧结机全年新增烧结矿产量96万t，高炉块矿耗量相应减少89.6万t。    </t>
  </si>
  <si>
    <t>3台265㎡烧结机扩容改造后年产烧结矿增产96万吨。主要建设内容包括：①混匀料场2台混匀取料机更换，满足原设计额定能力；②原有3x265m2烧结台车栏板间距由3.5m增加到3.9m；③燃料破碎增加燃料筛分系统。</t>
  </si>
  <si>
    <t xml:space="preserve">烧结机稳定工况的情况下，设备全年运行7920h，改造后3台烧结机全年新增烧结矿产量96万t，高炉块矿耗量相应减少89.6万t。 </t>
  </si>
  <si>
    <t xml:space="preserve">正在办理前期手续，烧结机稳定工况的情况下，设备全年运行7920h，改造后3台烧结机全年新增烧结矿产量96万t，高炉块矿耗量相应减少89.6万t。    </t>
  </si>
  <si>
    <t>厂房主体工程已完成，由于天气原因，进行厂房内部简单装修，能评已经由第三方提交审核，环评报告第三方编制完成，等待检查后提交审核。</t>
  </si>
  <si>
    <t>7#高炉消缺完成80%。8#高炉消缺完成60%，雨棚电葫芦安装完成70%。预计春节前竣工验收。</t>
  </si>
  <si>
    <t>已投运</t>
  </si>
  <si>
    <t>1.包二十五中（包钢四中高中部）改扩建项目已完成基础施工。2.包钢十五中新建教学楼项目已完成基础施工。3.包钢八中新建教学楼项目预计2024.07开工。</t>
  </si>
  <si>
    <t>硬件：8所学校的10间学生机房开建；软件：新高考系统已入校调研部署；小学六年级阅卷系统正在试用</t>
  </si>
  <si>
    <t>1.包头市特殊教育学校原有建筑拆除完毕；2.包头市第五十一中学新建教学楼进行内部装修。3.包钢一小分校完成主体施工。4.包钢二十五小完成基础施工</t>
  </si>
  <si>
    <t>1.包钢五中拟建设综合楼项目已完成主体施工2.包头市第六中学拟建教学楼项目已完成主体施工。3.包钢一中分校（新城中学）项目拟改建宿舍楼已完成百分之六十</t>
  </si>
  <si>
    <t>韦宏宇</t>
  </si>
  <si>
    <t>土地调规已完成</t>
  </si>
  <si>
    <t>加油站主体工程包括罩棚、站房、双层罐及场地硬化等设施已建设完成</t>
  </si>
  <si>
    <t>现安置房建设点土地前期出让手续已完成，城昆公司正在进行规划设计方案审批、办理施工前期手续。</t>
  </si>
  <si>
    <t>项目主体施工以全部完成，目前进行在外立面装修及道路硬化施工，现因冬季停工期，预计2月底复工</t>
  </si>
  <si>
    <t>住宅1-3号楼二次结构封顶，公寓主体结构封顶，现因冬季停工期，预计3月15日复工</t>
  </si>
  <si>
    <t>项目主体已完成30%工程，1栋住宅楼已封顶，现因冬季停工期，预计3月复工</t>
  </si>
  <si>
    <t>目前10栋住宅楼已全部封顶，剩余内外装修未做，现因冬季停工期，预计3月1日复工。</t>
  </si>
  <si>
    <t>10月包头市规委会 正在修改方案 预计4月开工</t>
  </si>
  <si>
    <t>正在缴纳土地出让金，办理规划手续</t>
  </si>
  <si>
    <t>2024年老旧小区改造工程，分8个标段办理前期手续，已完成项目建议书和可研报告的编制和审批，目前正在办理初步设计的批复，预计1月20日取得初设批复。正在办理争取央预算内资金申报工作。</t>
  </si>
  <si>
    <t>现地下结构工程实施已完成，冬季已打停工报告暂停施工，地上主体工程预计将于3月份继续施工。</t>
  </si>
  <si>
    <t>项目现已封顶，计划实施内部装修，现因冬季停工期，预计3月1日复工。</t>
  </si>
  <si>
    <t>可研、备案已完成</t>
  </si>
  <si>
    <t>13314863479</t>
  </si>
  <si>
    <t>1#楼2#楼七层已封顶，现因冬季停工期，预计3月1日复工。</t>
  </si>
  <si>
    <t>2207-150203-04-01-640158</t>
  </si>
  <si>
    <t>包头铁路地产置业有限公司</t>
  </si>
  <si>
    <t>王学军</t>
  </si>
  <si>
    <t>3593.12㎡</t>
  </si>
  <si>
    <t>正在沟通市自然资源局，办理土地手续。</t>
  </si>
  <si>
    <t>手续完善中，土地证未办完，包头铁路地产置业有限公司与包头市自然资源局已签订土地出让合同，并已交清土地出让金、及契税。包头市不动产登记中心认为还需缴纳呼和浩特铁路局集团公司与我公司之间的相关税费，而税务部门认为税已缴清。导致土地证至今无法办理。</t>
  </si>
  <si>
    <t>目前正在办理项目规划手续，预计5月进场施工</t>
  </si>
  <si>
    <t>土地手续已办结</t>
  </si>
  <si>
    <t>生活性服务业项目</t>
  </si>
  <si>
    <t>吉林</t>
  </si>
  <si>
    <t>营业额6亿元</t>
  </si>
  <si>
    <t>吉林省尔成餐饮有限公司</t>
  </si>
  <si>
    <t>赵楚楚</t>
  </si>
  <si>
    <t>初步选定卜尔汉图嘎查村G6高速以北。土地涉及部分林地。</t>
  </si>
  <si>
    <t>初步选定卜尔汉图嘎查村G6高速以北，正在对接企业签约事宜</t>
  </si>
  <si>
    <t>初步选定卜尔汉图嘎查村G6高速以北。土地涉及部分林地</t>
  </si>
  <si>
    <t>建设年产3亿平米胶膜生产制造生产线、配套设备、生产车间、办公及食宿区。</t>
  </si>
  <si>
    <t>选址待定，正在对接企业签约事宜</t>
  </si>
  <si>
    <t>位于韦尔一期西侧</t>
  </si>
  <si>
    <t>目前土地正在调规中</t>
  </si>
  <si>
    <t>韦尔3D裸眼min显示屏项目</t>
  </si>
  <si>
    <t>拟选址在韦尔项目3/4层，正在对接企业签约事宜</t>
  </si>
  <si>
    <t>孔繁玉</t>
  </si>
  <si>
    <t>截至目前，二期247亩土地已于2023年7月取得土地使用证。项目土地场平作业已全部完成，13万平米风叶车间已完成。2.6万平米总装车间已经全部完工。5.8万平米的铆焊塔筒车间基础已经浇筑完毕，正在进行钢结构梁、柱施工，已完成整体进度的50％，受天气原因影响，预计需2024年1月30日完工。1#公寓楼已封顶，2#公寓楼5层已完成，受天气影响，已停工。1、2#公寓楼预计2024年5月31日完成竣工验收，可以投入使用。厂内道路已完成总装车间及塔筒车间道路。三期660亩土地已取得自治区批复，已于2023年11月取得土地证；四期253.5亩土地正在组卷中。
影响项目建设的高压线迁改等工作均已完成。</t>
  </si>
  <si>
    <t>厂房外，循环水池、储存罐地基已开始施工，仓库未动工；厂房内，行车已安装三台、PLC中央控制室、车间隔断、车间照明、地面环氧地坪准备施工；厂房屋顶准备施工。</t>
  </si>
  <si>
    <t>第二栋厂房的屋面和墙面彩板单层挂设完毕，目前已停工</t>
  </si>
  <si>
    <t>项目主体建设完成，生产线已投入生产。</t>
  </si>
  <si>
    <t>厂房基础完成70%，冬季混凝土无法施工，目前停工。</t>
  </si>
  <si>
    <t>正在办理项目前期手续。</t>
  </si>
  <si>
    <t>地勘正在进行，能评环评委托第三方开始编制，项目初始设计正在修改。</t>
  </si>
  <si>
    <t>正在办理土地组卷报批和征拆手续。</t>
  </si>
  <si>
    <t>已立项，计划年前动工</t>
  </si>
  <si>
    <t>龙马引进叶片生产厂家东方富琛，到位模具8套，完成安装8套，已生产叶片300套</t>
  </si>
  <si>
    <t>科创园西侧，目前土地款未付清，土地证未办结</t>
  </si>
  <si>
    <t>目前正在施工，预计24年5月竣工</t>
  </si>
  <si>
    <t>2条设备已经安装，进行调试，能评已上报发改委，环评正在进行编制中。</t>
  </si>
  <si>
    <t>2023年3月初已开始进行原有设备升级改造，目前进行剩余设备安装。</t>
  </si>
  <si>
    <t>项目办公楼外部已完成建设，进行内部装修，地面已硬化，正在建设厂房，立柱安装完成，安装横梁。</t>
  </si>
  <si>
    <t>完成图纸设计，正在组织施工单位进行前期准备工作。</t>
  </si>
  <si>
    <t>非穿越铁路部分已完成爱业路路段1.276公里管道敷设，待兴华大街段征拆完成后进行兴华大街段管道敷设，穿越铁路部分已完成招标工作。</t>
  </si>
  <si>
    <t>正在办理条件书，环评委托第三方编制，本周补交环评编制所需材料。</t>
  </si>
  <si>
    <t>屈振华</t>
  </si>
  <si>
    <t>内蒙古中油中保管道科技有限公司</t>
  </si>
  <si>
    <t>正在前期论证阶段</t>
  </si>
  <si>
    <t>项目暂未开始</t>
  </si>
  <si>
    <t>位于中油中保二期项目西侧，占地约80亩</t>
  </si>
  <si>
    <t>特勤消防站项目执勤楼主体钢结构全部完成；应急事故水池项目正在进行土地收储；危险化学品停车场项目雨水池、事故水池混凝土浇筑主体结构施工完成；</t>
  </si>
  <si>
    <t>正在开展项目前期工作。</t>
  </si>
  <si>
    <t>位于芯动产业园东北角，占地75亩左右</t>
  </si>
  <si>
    <t>管委会大楼以北，110国道以南，心动制造产业园一期以西，经三路以北</t>
  </si>
  <si>
    <t>主管网安装完成7公里，展业路路口顶管预制混凝土圆井工作已完成，同步完成虎贲亥沟至展业路、虎贲亥沟至兴华大街顶管工作，正在进行110国道北侧管道敷设工作</t>
  </si>
  <si>
    <t>存在问题</t>
  </si>
  <si>
    <t>新建项目实际开复工</t>
  </si>
  <si>
    <t>新增用地情况</t>
  </si>
  <si>
    <t>金蒙稀土院内</t>
  </si>
  <si>
    <t>世博公司原稀土萃取生产厂房</t>
  </si>
  <si>
    <t>立项金额9964.03万元</t>
  </si>
  <si>
    <t>团结大街鹿畅达院内</t>
  </si>
  <si>
    <t>金属深加工园区卜尔汉图镇 110国道682公里处路南内蒙古海泰物流有限公司院内</t>
  </si>
  <si>
    <t>协鑫一期</t>
  </si>
  <si>
    <t>科创园代建厂房</t>
  </si>
  <si>
    <t>包钢</t>
  </si>
  <si>
    <t>东环南路西、纬三路南、包钢西路东、纬六路北</t>
  </si>
  <si>
    <t>世博公司厂房</t>
  </si>
  <si>
    <t>项目计划投资10亿元，厂房面积4万平方米，建设年产1.5亿大功率半导体驱动芯片项目。</t>
  </si>
  <si>
    <t>总投资10亿元，厂房面积8万平方米，生产Mini /Micro显示产品及半导体驱动芯片SSOP系列产品。</t>
  </si>
  <si>
    <t>租用西创厂房</t>
  </si>
  <si>
    <t>科创园西侧</t>
  </si>
  <si>
    <t>刘阳</t>
  </si>
  <si>
    <t>杭州一隅千象科技有限公司</t>
  </si>
  <si>
    <t>魏娉婷</t>
  </si>
  <si>
    <t>拟落户至北方启川科创园</t>
  </si>
  <si>
    <t>内蒙古标达新材料科技发展有限公司</t>
  </si>
  <si>
    <t>武江洪</t>
  </si>
  <si>
    <t>位于园区科创园西侧，目前正在进行初步设计。</t>
  </si>
  <si>
    <t>位于园区科创园西侧</t>
  </si>
  <si>
    <t>海泰物流有限公司院内</t>
  </si>
  <si>
    <t>无需立项</t>
  </si>
  <si>
    <t>宁夏梦驼铃科技有限责任公司</t>
  </si>
  <si>
    <t>宋玉刚</t>
  </si>
  <si>
    <t>项目已落地，平台项目无需办理立项，不涉及新增用地</t>
  </si>
  <si>
    <t>平台项目，不涉及新增用地</t>
  </si>
  <si>
    <t>2306-150203-04-01-241270</t>
  </si>
  <si>
    <t>土地手续正在办理</t>
  </si>
  <si>
    <t>建筑面积332622平方米，项目分三期实施，包括物流仓储中心、转运配送中心、交易中心、信息管理中心、农副产品转运中心等功能区域，同时建设配套服务设施。</t>
  </si>
  <si>
    <t>内蒙古晨羽物流有限责任公司</t>
  </si>
  <si>
    <t>贾雪莹</t>
  </si>
  <si>
    <t>15044974666</t>
  </si>
  <si>
    <t>项目位于尔汉图镇哈德门村，土地界定存在问题，企业拿地与哈德门村有争议；土地性质目前是工业用地，需调整为商用地。</t>
  </si>
  <si>
    <t>卜尔汉图镇哈德门村</t>
  </si>
  <si>
    <t>土地界定问题，企业拿地与哈德门村有争议；土地性质目前是工业用地，需调整为商用地。</t>
  </si>
  <si>
    <t>对甲尔坝城市广场进行改造，计划投资4亿元，当年计划投资2亿元。</t>
  </si>
  <si>
    <t>甲尔坝村委会</t>
  </si>
  <si>
    <t>吴磊</t>
  </si>
  <si>
    <t>位于民族东路与文化路交叉口西北角，甲尔坝新村内，面积约为30亩，目前已与区政府、办事处签订征拆出让协议，具体开发计划尚在研究确定。</t>
  </si>
  <si>
    <t>2304-150203-04-01-311115</t>
  </si>
  <si>
    <t>焦燕龙</t>
  </si>
  <si>
    <t>文化旅游</t>
  </si>
  <si>
    <t>总建筑规模约32000平方米，建设冰雪展厅、赛事服务中心、运动员宿舍、运动员康复医疗中心、雪道及附属设施设备与配套用房等公共事业类项目。</t>
  </si>
  <si>
    <t>内蒙古昆仑滑雪有限责任公司</t>
  </si>
  <si>
    <t>芦泽浩</t>
  </si>
  <si>
    <t>17614829600</t>
  </si>
  <si>
    <t>位于昆北办事处边墙壕村，正在办理土地手续。</t>
  </si>
  <si>
    <t>昆北办事处边墙壕村</t>
  </si>
  <si>
    <t>民族西路东侧、兵工路南侧、昆区少年宫北侧</t>
  </si>
  <si>
    <t>已开工建设</t>
  </si>
  <si>
    <t>2112-150203-04-01-649021</t>
  </si>
  <si>
    <t>建设16万平方米的商住小区，包括住宅、商业、配套及地下车库。</t>
  </si>
  <si>
    <t>包头世茂新里程房地产开发有限公司</t>
  </si>
  <si>
    <t>李皓</t>
  </si>
  <si>
    <t>部分征拆未完成，开发企业资金不到位，暂缓实施。</t>
  </si>
  <si>
    <t>昆区北部区北沙梁北路以南、民族西路以西、现状海威小区以北、阿吉奈道以东</t>
  </si>
  <si>
    <t>部分征拆未完成，开发企业资金不到位，暂缓实施</t>
  </si>
  <si>
    <t>项目总建筑规模13.8万平方米，其中地下建筑2.1万平方米，地上建筑11.7万平方米。</t>
  </si>
  <si>
    <t>包头慧谷置业有限公司</t>
  </si>
  <si>
    <t>李志刚</t>
  </si>
  <si>
    <t>项目位于吾悦广场东侧，正在进行土地收储</t>
  </si>
  <si>
    <t>项目位于吾悦广场东侧</t>
  </si>
  <si>
    <t>正在进行土地收储</t>
  </si>
  <si>
    <t>阿尔丁大街10号街坊</t>
  </si>
  <si>
    <t>建设项目涉及的2个开发地块位于阿10小区，且包含于阿10小区整体土地证内，国土资源局要求企业将新开发的2个地块从原土地证中剥离出来，需协调办理土地证。</t>
  </si>
  <si>
    <t>2308-150203-04-05-441225</t>
  </si>
  <si>
    <t>项目占地10668平方米，总建筑规模19000平方米，其中地上建筑15200平方米，地下建筑3800平方米。</t>
  </si>
  <si>
    <t>包头市城区改造房地产开发总公司</t>
  </si>
  <si>
    <t>周磊</t>
  </si>
  <si>
    <t>位于昆都仑区团结大街以北，阿尔丁大街以东，莫尼路以南，民族东路以西。项目正在进行土地调规</t>
  </si>
  <si>
    <t>昆都仑区团结大街以北，阿尔丁大街以东，莫尼路以南，民族东路以西</t>
  </si>
  <si>
    <t>2305-150203-04-01-603694</t>
  </si>
  <si>
    <t>总建设规模17.9平方米，分三期改造，一期位于青山路以北、支三路以南、昆北西路西侧，面积约20亩，总建筑面积31800平方米；二期位于青山路以北、支三路以南、昆北西路西侧，面积约19亩，总建筑面积60861平方米；三期位于青山路以南、文化路以北、昆北西路西侧，面积约49亩，总建筑面积85462平方米。</t>
  </si>
  <si>
    <t>包头市昆都仑区昆北街道办事处玉泉村村民委员会</t>
  </si>
  <si>
    <t>武斌</t>
  </si>
  <si>
    <t>17604720716</t>
  </si>
  <si>
    <t>潘峰</t>
  </si>
  <si>
    <t>17604720715</t>
  </si>
  <si>
    <t>正在推动“一户一宅”手续办理</t>
  </si>
  <si>
    <t>阿尔丁北大街与文化路交叉口西800米</t>
  </si>
  <si>
    <t>2301-150203-04-01-674948</t>
  </si>
  <si>
    <t>昆区农牧局</t>
  </si>
  <si>
    <t>崔昆仑</t>
  </si>
  <si>
    <t>农林水利</t>
  </si>
  <si>
    <t>拟实施包头市昆都仑河国家湿地公园提档升级、大青山沿线绿色廊道建设等工程。</t>
  </si>
  <si>
    <t>包头市昆都仑区农牧局</t>
  </si>
  <si>
    <t>13009558815</t>
  </si>
  <si>
    <t>马成</t>
  </si>
  <si>
    <t>13848264729</t>
  </si>
  <si>
    <t>项目正在申请相关政策资金</t>
  </si>
  <si>
    <t>本工程为黄河上游昆都仑河水利设施修缮加固工程，主要建设内容共涉及昆河5个库区的水利设施修缮，加固挡土墙 2000米，消力池修缮面积4000平方米，库区底板修缮面积30万平方米，库区护栏更换3000米。</t>
  </si>
  <si>
    <t>管委会大楼以东</t>
  </si>
  <si>
    <t>位于卜尔汉图镇镇政府西北侧，42亩</t>
  </si>
  <si>
    <t>正在办理土地组卷报批相关手续</t>
  </si>
  <si>
    <t>由8个项目组成，2个续建，6个新建</t>
  </si>
  <si>
    <t>本项目对昆都仑区支路四（三八路-昆河东路）、保利云上东区间道（兵工路-新贤城路）、友谊二十五区间道（昆工路-昆工路北170米）、昆河东路（支路四-支路四南145米）、新光东路（民族西路-阿尔丁大街）、怡然道（白云路-昆区税务局南门）、昆区老旧管网改造非开挖性修复（白彦道、昆河东路、莫尼路、乌兰道共计13处市政管线病害点位）、江南文殊院区间道，进行雨水管网更新和非开挖性修复、给水管网更新改造、污水管网更新改造、土方工程、机动车道铺设、路灯安装及两侧配套的硬化铺装工程等。更换和非开挖性修复雨水管线6898m，更换排水管线3940m，更换给水管线2520m，建设道路全长3331m</t>
  </si>
  <si>
    <t>实际投资金额3700万元</t>
  </si>
  <si>
    <t>2207-150203-04-05-637929</t>
  </si>
  <si>
    <t>分别为边墙豪村、南卜尔汉图村、南排村、前口子村、刘二圪梁、乌兰计二村、乌兰计三村，综合整治工程:铺设污水管，钢筋混凝土检查井，拆除恢复混凝土道路，环保砖铺装，花岗岩侧石，布置边缘节点机房、智慧灯杆布置等。</t>
  </si>
  <si>
    <t>采用“管养运一体化”模式，将昆河公园绿地及水域管好、养好、护好、运营好，全面提升昆区环境绿化质量。</t>
  </si>
  <si>
    <t>美科二期三期</t>
  </si>
  <si>
    <t>盛达鑫金属有限公司院内</t>
  </si>
  <si>
    <t>通威二期</t>
  </si>
  <si>
    <t>暂定入驻标达现有厂房</t>
  </si>
  <si>
    <t>昆都仑区2024年重点项目储备表</t>
  </si>
  <si>
    <t>是否删除</t>
  </si>
  <si>
    <r>
      <rPr>
        <b/>
        <sz val="12"/>
        <rFont val="方正黑体_GBK"/>
        <charset val="134"/>
      </rPr>
      <t xml:space="preserve">项目推进阶段
</t>
    </r>
    <r>
      <rPr>
        <b/>
        <sz val="12"/>
        <color indexed="10"/>
        <rFont val="方正黑体_GBK"/>
        <charset val="134"/>
      </rPr>
      <t>（在建、办理前期手续、已注册公司、已签约、正在洽谈）</t>
    </r>
  </si>
  <si>
    <t>产业发展</t>
  </si>
  <si>
    <t>建20万吨高纯晶硅生产线</t>
  </si>
  <si>
    <t>胡瑾</t>
  </si>
  <si>
    <t>18990665665</t>
  </si>
  <si>
    <t>杨军</t>
  </si>
  <si>
    <t>1、建设内容：北方稀土绿色冶炼升级改造项目建设规模为年处理59.21%REO混合稀土精矿15万吨（以REO计），分两期实施。一期工程是旗下的华美公司稀土精矿焙烧转型生产线进行搬迁升级改造，搬迁改造完成后实施二期扩产改造。项目建设内容包括：主生产工程（原料焙烧、浸出、萃取、沉淀及煅烧工序）、给排水及废水处理工程、总图运输、公用及辅助工程等。
2、项目用地：总占地约2500亩（含冶炼分公司、华美公司现有1500亩土地）。
3、项目总投资32亿元，一期投资20亿元，铺底流动资金33179万元。项目达产年平均营业收入预计162亿元/年，项目达产年均增值税为2亿元，营业税金及附加为3977万元。本项目在册职工人数940人。</t>
  </si>
  <si>
    <t>姜春林</t>
  </si>
  <si>
    <t>建设风电锚栓生产线，主要装置：公用工程单元、环保工程单元以及生产配套工程单元，项目建成后形成年产3000套风电锚栓的生产能力</t>
  </si>
  <si>
    <t>美科13GW单晶拉棒项目</t>
  </si>
  <si>
    <t>2307-150203-04-01-960908</t>
  </si>
  <si>
    <t>项目用地面积约169.6亩，厂房及公辅设施总建筑面积113000m²。新建单晶车间、机加车间、料理车间、污水处理站、氩气回收站、原辅料仓库、综合水池、门卫及相关配套设施。本项目拟购置行业最先进的单晶炉、截断机、开方机、磨倒设备等，形成年产13GW单晶硅棒的生产能力。</t>
  </si>
  <si>
    <t>18686155174</t>
  </si>
  <si>
    <t>标盛达年产20万吨超耐蚀光伏支架产业园项目</t>
  </si>
  <si>
    <t>主要建设110万吨智能光伏跟踪支架，固定支架生产线55条；光伏设备及配件研发</t>
  </si>
  <si>
    <t>双方共同出资，利用美国哥伦比亚大学最新科研技术，对钢铁渣进行综合碳化处理，最终形成高纯碳酸钙、含铁料等工业原材料，面向市场再次销售，实现钢铁渣资源化再利用，达到减少温室气体排放、推进循环低碳发展的目的。该试点项目可作为范例在中美两国及世界各国同类单位中广泛推广。</t>
  </si>
  <si>
    <t>项目拟在内蒙古通威高纯晶硅有限公司现有产能基础上，实施电气、自动化系统改造、还原节能、冷氢化转换率提升、循环水系统节水、尾气回收、废渣回收利用等综合性生产技术改造应用。预计本技改项目实施后，公司总产能将达到14万吨/年</t>
  </si>
  <si>
    <t>一、 项目建设规模 内蒙古新联信息产业公司是包钢集团二级子公司，是包钢“十四五”期间为实现企业数字化、智能化转型升级而重点打造的信息化产业公司，新联公司拟在包头市昆区河西包钢厂区内建设《包钢工业互联网数据运营中心项目》，该项目总投资约38396.01万元，园区总占地约15000平方米，包含一座数据中心楼，一座运维办公楼，两座楼体为连体建筑，主体建筑占地约6000平方米，总建筑面积：约20000平方米（其中地上约18000平方米，地下约2000平方米）；地上3-4层，地下局部一层；建筑高度不高于24米。 二、项目建设内容 该项目的实施首先是满足包钢数智化建设的需求，包钢数字化、智能化转型将以数据中心为支撑、以工业互联网建设为核心，充分利用包钢的地域能源优势和产业圈优势，把工业互联网数据中心和工业互联网平台建设作为包钢“智慧基础设施”的两大引擎，同时提供对外云服务和租赁，紧紧抓住地区优势，把握国家东数西算的重要战略布局，为企业创造较好的经济效益。 数据运营中心总体设计可容纳机柜不少于2000台。项目建设分为二期，项目（一期）建设主要包含建筑工程及176个机柜动力系统配套，主要满足包钢集团数字化、智能化转型发展自身需要，项目（二期）主要建设内容是其余机柜的动力系统配套，二期启动时间将根据自身发展需求和市场情况而定，项目主体建筑除包含数据中心以外，还配套ECC、参观、值班、办公、会议、培训等功能。项目设计年平均PUE低于1.25，等级达到GB50174-2017中A级数据中心标准，项目符合国家绿色数据中心标准，优先选用环保技术、清洁能源、绿色材料。</t>
  </si>
  <si>
    <t>新建1台265m2烧结机系统配套的燃料熔剂准备系统、铁精矿接受系统、一次料场、混匀配料系统和混匀料场。项目范围从含铁原料、燃料和熔剂接受与贮存开始至混匀矿、燃料、熔剂输出为止。</t>
  </si>
  <si>
    <t>项目由东方富琛公司投资建设，计划总投资6亿元，建设16条风叶生产线。</t>
  </si>
  <si>
    <t>包钢焦化30万吨/年焦油加工环保项目</t>
  </si>
  <si>
    <t>新建30万吨焦油深加工装置，包括精酚、精蒽、馏分脱吡啶装置及吡啶分解、精吡啶等生产装置，预留一套油品加氢和沥青加工装置。</t>
  </si>
  <si>
    <t>神牧种养殖基地项目</t>
  </si>
  <si>
    <t>2301-150203-04-05-752030</t>
  </si>
  <si>
    <t>地址位于内蒙古自治区包头市昆都仑区卜尔汉图镇南卜尔汉图村东北侧。现拟新建:生产设施农用地:牛舍约8096平方米羊舍两间约9020平方米，珍禽舍约1250平方米，孵化室270平方米，隔离牛舍约2575平方米，幼禽孵化间约3629平方米，维禽抚养室1392平方米，智能阳光温室种植基地约8640平方米，高科技育种室约1690平方米,智能阳光温室种植大棚3个约2709平方米室光水培温室1080平方米。附属设施用地:附属用房约300平方米，门卫室约40平方米，冷库约1100平方米，饲料库约1000平方米，存储用房约1000平方米，草料库约1100平方米，农机具库约500平方米，饲料库约984平方米，消毒间三个，每个约24平方米，合计72平方米。值班室3个，每个约24平方米，合计72平方米。工具库3个，每个约24平方米，合计72平方米。共计占143.9亩。</t>
  </si>
  <si>
    <t>包头市神牧基地高新技术有限公司</t>
  </si>
  <si>
    <t>韩恒秀</t>
  </si>
  <si>
    <t>含以老体系高炉及配套烧结、焦化为主线实施铁前智慧集控中心：实现铁区各工序远距离集中控制；铁前一体化智能管控平台建设，提高各工序间精准化动态匹配，实现铁区的精益生产和智能管控；依托工艺流程梳理和布局设计，实施基础自动化重组优化；集控中心配套的供配电、电讯设施以及其他公辅设施。包含以老体系高炉及配套烧结、焦化为主线实施铁前智慧集控中心、实现一体化集中管控的智能原料场。</t>
  </si>
  <si>
    <t>北方稀土年综合回收利用钕铁硼废料项目</t>
  </si>
  <si>
    <t>采用自主研发、具有国内先进水平的盐酸优溶法工艺技术，将废料转化为混合氯化稀土溶液，再进行萃取分离和后续加工。建设内容包括预烧车间、溶解车间、萃取车间、沉淀车间、灼烧车间、原料及成品仓库等主要生产设施，配套建设废水站、供配电、办公楼等辅助设施，以及厂区消防设施、道路、绿化等内容</t>
  </si>
  <si>
    <t>项目总建筑面积57733.75平方米，土地面积27732.42平方米，新建保障性租赁住房建筑面积32268.12平方米（600套），配套设施建筑面积25465.63平方米（内部生活设施、换热站、配电室、垃圾转运站、物业用房、门卫、地下车库、人防设施等）。</t>
  </si>
  <si>
    <t>卫图人防门板材料加工物流基地及人防门制造项目</t>
  </si>
  <si>
    <t>2103-150203-04-01-776738</t>
  </si>
  <si>
    <t>人防智能装备基地项目位于内蒙古自治区包头市昆都仑区，总征地面积约30亩。项目规划总建筑面积13824平方米，其中：厂房11880平方米。预计建筑工程投资4518.53万元。项目计划购置设备共计57台（套），主要包括：加工中心、激光切割设备等。另自主研发智能人防设备生产线4条。</t>
  </si>
  <si>
    <t>生态环保</t>
  </si>
  <si>
    <t>本项目主要是为响应国家碳达峰碳中和行动方案，保障包钢集团未来高质量发展布局的CCUS示范项目。项目总占地面积25712平方米，建筑面积4645平方米。项目拟建设200万吨（一期50万吨，以CO2原料计）CCUS一体化示范项目，一期生产规模50万吨，设计产能45.76万吨，原料气来自稀土钢板材公司三座麦尔兹窑烟气，工艺路线采用化学吸收法，经捕集、压缩、液化产出产品CO2，大部分CO2送往油田进行封存驱油，小部分用于包钢包瀜项目使用。本项目是国内最大的钢铁行业首家CCUS一体化示范项目，具有典型的示范意义，建立全新的商业模式，保证推进钢铁行业碳达峰、碳中和的实现。</t>
  </si>
  <si>
    <t>根据国家生态环境部等五部委环大气（2019）35号文件《关于推进实施钢铁行业超低排放的意见》书的要求，动供总厂1＃、2＃、3＃、4＃燃气轮机组现有烟气排放无法满足超低排放要求，急需进行升级改造。该项目分为脱硝和脱硫2个阶段，第1阶段对1＃、2＃、3＃、4＃燃气轮机余热锅炉进行炉内脱硝改造（SCR改造（双层）），第2阶段对1＃、2＃、3＃、4＃燃气轮机余热锅炉进行脱硫改造（固定床）。该项目总投资47914.96万元，其中脱硫工程建设投资39161.58万元，SCR脱硝工程建设投资8753.38万元。通过对动供总厂1＃、2＃、3＃、4＃燃气轮机组烟气脱硫脱硝，实现超低排放，满足环保政策要求，实现环境空气质量提升改善。</t>
  </si>
  <si>
    <t>根据国家环保要求以及包钢自身发展需要，对5座高炉热风炉烟气二氧化硫、氮氧化物进行治理，配套建设5套固定床脱硫脱硝一体化装置，采用固定床脱硫脱硝一体化工艺系统，满足烟气排放标准要求。该项目的实施，降低高炉热风炉主要污染源二氧化硫、氮氧化物的排放，在很大程度上降低企业对周边大气环境质量的影响，具有深远的环境效益和社会效益。</t>
  </si>
  <si>
    <t>根据国家生态环境部等五部委环大气（2019）35号文件《关于推进实施钢铁行业超低排放的意见》书的要求，包钢稀土钢板材公司7＃、8＃高炉热风炉现有烟气排放无法满足超低排放要求，急需进行升级改造。采用固定床干法脱硫脱硝一体化工艺技术，对包钢稀土钢板材公司7＃、8＃高炉热风炉烟气进行改造，总投资13978万元。通过改造，满足超低排放要求，符合国家环保政策，对大气环境改善具有积极意义。</t>
  </si>
  <si>
    <t>稀土钢板材厂3x240t转炉一次干法除尘系统放散烟气超低排放改造</t>
  </si>
  <si>
    <t>主要建设内容为：采用放散杯阀后新建“YT膜精除尘器”系统和现有一次除尘系统电除尘改造。YT膜精除尘器系统主要设备为： YT膜精除尘器、滤芯、反吹气包、氮气储罐及相应的管道、配套阀和仪表等。一次除尘系统电除尘改造包括电除尘器电源改造和电除尘器本体改造及其他附属改造。</t>
  </si>
  <si>
    <t>总占地约1273亩。适应“散改集”及多元化社会物流需求，重点改造园区仓储、堆场等设施，升级多式联运换装、装卸转运等设备及物流信息系统，同时配置智能化、绿色化物流设备。改扩建建筑面积约13万平米、堆场约19万平方米。升级改造后，可提升多式联运效率、降低社会物流成本，推动园区智能化、绿色化、高效化转型。</t>
  </si>
  <si>
    <t>建设规模：项目用地160亩，其中建筑面积30000平方米，投资10550万元 建设内容：新能源汽车展销中心、充换电站、仓储、物流、机动车检测站、服务站</t>
  </si>
  <si>
    <t>地上建筑面积18.1万平方米，地下建筑面积：5.8万平方米</t>
  </si>
  <si>
    <t>建设16万平方米的商住小区包括住宅、商业、配套及地下车库</t>
  </si>
  <si>
    <t>150203201900019</t>
  </si>
  <si>
    <t>市</t>
  </si>
  <si>
    <t>对中冶华天设计院所在地块建设6.5万平米商住小区。</t>
  </si>
  <si>
    <t>本项目拟建成集住宅、商业、幼儿园等配套的生活居住区，意在改善和提高昆区北部区人民生活居住水平，二期拟建设规模约11.5万㎡（包含住宅10＃、12-16＃、18-20＃、22＃商业及地下车库）</t>
  </si>
  <si>
    <t>建设锦尚国际小区五期</t>
  </si>
  <si>
    <t>土地面积：8085.40㎡，建筑面积69000㎡，施工许可证：1502012020119020，水泥、钢筋、混凝土、电缆、防水材料。</t>
  </si>
  <si>
    <t>瑞华园B区位于阿尔丁大街10号街坊，占地3593.12㎡，建筑面积8654㎡（地上建筑面积6467㎡，地下建筑面积2187㎡）。瑞华园A区位于阿尔丁大街10号街坊，占地13699.65㎡，建筑面积43783㎡（地上建筑面积32335㎡，地下建筑面积11448㎡）。</t>
  </si>
  <si>
    <t>包头市特殊教育学校翻建项目拟建教学楼一栋，综合楼各一栋。地上面积11920㎡，框架结构，地上四层。
包头市第五十一中学新建教学楼项目拟建设教学楼一栋。教学楼建筑面积10626㎡，框架结构，地上五层。
新光小学综合楼及操场改造项目拟建设综合楼一栋。综合楼建筑面积1701.6㎡，框架结构，地上二层。
包钢一小分校新建项目拟建教学楼一栋。教学楼4978.2㎡，框架结构，地上五层。
包铁五小新建教学楼项目拟建教学楼一栋，体育馆一栋。教学楼建筑面积为10000㎡，框架结构，地上四层。体育馆建筑面积700㎡，框架结构，地上二层。
包钢十小综合楼项目拟建综合楼一栋。综合楼建筑面积4793.46㎡，框架结构，地上五层。
包钢第二十五小学校区项目总建筑面积9193㎡，框架结构。其中教学楼建筑面积8754㎡，地上四层；风雨操场建筑面积417㎡，地上一层；门卫22㎡，地上一层。
16所中学的实验室的改造，物理实验室3426.64㎡，化学实验室3168.71㎡、生物实验室2809.05㎡。</t>
  </si>
  <si>
    <t xml:space="preserve">是 </t>
  </si>
  <si>
    <t>包钢五中项目拟建设综合楼建筑面积为9385.54㎡，地下一层，地上六层；篮球馆建筑面积为1128.89㎡，地下一层，局部地上一层。
包头市第六中学项目拟建教学楼，建筑面积4277.98㎡，框架结构，地上四层；新建食堂、活动楼2245.54㎡，地上三层。
包钢一中分校（新城中学）项目拟改建宿舍楼建筑面积为7026.00㎡，框架结构，地上四层；体育馆改建教室，建筑面积1820.32㎡,框架结构；新建食堂，建筑面积1739.52㎡，框架结构，地下二层。</t>
  </si>
  <si>
    <t>智慧昆都仑市域治理数字化公共服务平台建设项目</t>
  </si>
  <si>
    <t>2111-150203-04-04-481957</t>
  </si>
  <si>
    <t>宋皓</t>
  </si>
  <si>
    <t>围绕平安昆区、智慧社区、经济运行、政务服务领域为重点，分层分级、分批分步推进建设城市治理一网统管、政务服务一网通办、城市运行一屏全局、应急处置一体联动智慧的总体建设目标</t>
  </si>
  <si>
    <t>智慧昆都仑数据中心</t>
  </si>
  <si>
    <t>厍永胜</t>
  </si>
  <si>
    <t>昆审批服务字【2022】36号</t>
  </si>
  <si>
    <t>建设规模：新建中水给水管线8.5公里，主供水管管径DN800。 建设内容：管线起点为纬四路现状再生水管线，沿九原工业园区经二路西侧向北铺设，穿越神华煤制烯烃铁路专用线和包兰铁路，终点为包头金属深加工园区内西郊污水处理厂。</t>
  </si>
  <si>
    <t>管线一园区工业供水管网，管线全长10095米，其中DN800的管径长度为3990米，DN600的管径长度为6105米，材质为球墨铸铁管。满足高新技术产业功能区新能源、新材料、化工产业供水需求。 管线二园区工业供水管网，管线全长3460米，设计管径DN600，材质为球墨铸铁管。满足绿色新能源低碳循环经济产业园供水需求。</t>
  </si>
  <si>
    <t>协鑫年产30万吨颗粒硅项目（二期）</t>
  </si>
  <si>
    <t>昆区发改委</t>
  </si>
  <si>
    <t>拟占地面积1141亩建设年产10万吨颗粒硅生产线。同步配套18亿投资的燃煤背压机组。</t>
  </si>
  <si>
    <t>仕净20GW高效N型单晶TOPCon太阳能电池项目</t>
  </si>
  <si>
    <t>项目总投资约80亿元，总占地面积约700亩，在昆都仑区内成立项目公司实施“20GW高效N型单晶TOPCon太阳能电池”项目。</t>
  </si>
  <si>
    <t>苏州仕净科技股份有限公司</t>
  </si>
  <si>
    <t>陆寿江</t>
  </si>
  <si>
    <t>包头石墨烯产业协同创新研究院暨包头石墨烯产业协同示范区一期项目</t>
  </si>
  <si>
    <t>北京</t>
  </si>
  <si>
    <t>基于中国航发北京石墨烯技术研究院、北京石墨烯产业创新中心、中关村高精尖石墨烯产业协同创新平台已有技术与条件，建立包头石墨烯产业协同创新研究院暨包头石墨烯产业协同示范区。</t>
  </si>
  <si>
    <t>中工经联慧谷科技（北京）有限公司</t>
  </si>
  <si>
    <t>项目总投资15亿元，分三期建设，其中一期项目总投资8亿元，建设年限2023年8月-2023年10月，主要建设 “新能源装备资源化再生制造基地”，围绕包头市现有东方电气及明阳两家风电叶片企业，每年生产过程中所产生的4万吨工业固废进行后端产品制作</t>
  </si>
  <si>
    <t>包头昆之道新能源科技有限公 司</t>
  </si>
  <si>
    <t>维超智能3D制造与应用项目</t>
  </si>
  <si>
    <t>建设圆偏光材料生产线，主要用于3D显示终端</t>
  </si>
  <si>
    <t>深圳市维超智能科技有限公司</t>
  </si>
  <si>
    <t>中环正奇30万吨/年无机纤维材料工程</t>
  </si>
  <si>
    <t>2304-150203-04-05-632874</t>
  </si>
  <si>
    <t>金属深加工产业园</t>
  </si>
  <si>
    <t>刘彦波</t>
  </si>
  <si>
    <t>北京市</t>
  </si>
  <si>
    <t>内蒙古自治区包头市金属深加工园区内</t>
  </si>
  <si>
    <t>已签约</t>
  </si>
  <si>
    <t>《30万吨/年无机纤维节能新材料》项目，是以钢铁企业热态高炉渣、冷态高炉渣（水渣）为原料，代替现在以玄武岩为原料的高污染高能耗工艺，采用自主研发的创新技术，微污染低能耗生产保温绝热材料。项目投资71300万元，占地150亩，总建筑面积85000平米，建设8条无机纤维生产线（2条3万吨/年熔渣生产线，6条4万吨/年冷渣生产线，分两期实施），年产值79200万元，税收6000万，消减固废25.8万吨/年，节水6.6万吨/年，减少二氧化碳排放量17万/年多吨，减少硫化物排放540吨/年，减少氮氧化物排放480吨/年。</t>
  </si>
  <si>
    <t>中环正奇（内蒙古）科技发展有限公司</t>
  </si>
  <si>
    <t>30吨/小时</t>
  </si>
  <si>
    <t>旗县级</t>
  </si>
  <si>
    <t>夕心高纯度氮化镓新材料生产项目</t>
  </si>
  <si>
    <t>上海</t>
  </si>
  <si>
    <t>投资5亿人民币，预建成年产6万片氮化镓新材料产线，其中设备固定资产投入3.75亿人民币，厂房基础建设预计1000-1500万，流动资金准备1亿人民币。</t>
  </si>
  <si>
    <t>夕心科技（上海）有限公司</t>
  </si>
  <si>
    <t>项目总投资5亿人民币，预建成年产240万平米超晶石墨烯生产线，其中设备固定资产投入3.45亿人民币，厂房基础建设预计1000—1500万，流动资金准备1.55亿人民币。</t>
  </si>
  <si>
    <t>华储石墨烯粉体项目</t>
  </si>
  <si>
    <t>内蒙古</t>
  </si>
  <si>
    <t>项目计划总投资3.6亿元，占地44亩建设高性价比石墨烯粉体及复合材料绿色生产基地</t>
  </si>
  <si>
    <t>华础永续(内蒙古)科技有限公司</t>
  </si>
  <si>
    <t>周忠旺</t>
  </si>
  <si>
    <t>公司拟征地25亩，预计建设智能化多层生产、办公一体化厂房2.5万平方米，进行智能智慧化产品的研发及生产，引进深圳精智机器有限公司的技术模块化生产电动汽车换电设备，进行AGV设备和机器人的生产，建成一套完整的充换电站智能化设备生产流水线。</t>
  </si>
  <si>
    <t>华达视频连接器制造项目</t>
  </si>
  <si>
    <t>由陕西华达科技有限公司投资建设视频连接器生产线项目，总投资2亿元</t>
  </si>
  <si>
    <t>陕西华达科技有限公司</t>
  </si>
  <si>
    <t>中稀天马稀土负极回收绿色再生制造项目</t>
  </si>
  <si>
    <t>项目计划总投资17259.5万元，其中固定资产投资5559.5万元，流动资金11700万元，拟占地50亩。项目建成后，可以实现年产90吨稀土金属、6吨高纯金属及2吨稀土金属靶材等稀土废料产能，产值58500万元，缴税逾4000万</t>
  </si>
  <si>
    <t>中稀天马新材料科技股份有限公司</t>
  </si>
  <si>
    <t>孙明霞</t>
  </si>
  <si>
    <t xml:space="preserve"> </t>
  </si>
  <si>
    <t>2023-2028</t>
  </si>
  <si>
    <t>锦生源汽车循环智造产业园项目用地150亩（自有土地90亩，在现有土地基础上向南及西南扩60亩，以实际测量面积为准），其中建筑面积 30000平方米，项目一期已建成陕汽4S店、便民服务站、检车站、M站、维修服务站以及事故车维修车间用地90亩，本次为项目二期，主要建设项目为汽车报废拆解作业场地（包括拆解和贮存场地）、仓储库房、物流货运平台等。锦生源汽车循环产业园全面建成后，年营业额达到约17.45亿元，实现税收817万元，可提供就业岗位500个。</t>
  </si>
  <si>
    <t>成套离心萃取装备的核心部分为离心萃取机及分离技术、配套的流量系统及控制系统。本项目拟建设更大处理量的离心萃取装备，属于国民经济行业分类中制造业中的其他专用设备制造。
        该项目利用世博公司现有的基础设施，拟投资约1.1亿元新建年产值约4.65亿元的成套离心萃取装备制造项目。项目达产后，可年产CTL系列离心萃取机600台（套）。公司拥有该项目的完全自主知识产权，且为目前国内最为先进的离心萃取装备制造技术及萃取分离工艺技术。目前世博公司的CTL500系列离心萃取机已应用于盐湖资源综合提取、硼及锂化合物湿法工艺、钴镍萃取分离等领域。           项目拟新建加工车间、装配车间及配套设施 5000 平方米左右。总投资为 11000.00万元，其中，建设投资为 6190 万元，包含土建工程为 1300.00 万元，设备采购及安装2650.00 万元，其他费用为 850.00 万元，预备费 960.00 万元，财务费用为 430 万元；流动资金为 4810.00 万元。、</t>
  </si>
  <si>
    <t>包钢焦化碳基新材料清洁化改造环境提升项目之30万吨/年焦油加工改造项目</t>
  </si>
  <si>
    <t>2305-150203-07-01-130079</t>
  </si>
  <si>
    <t>在30万吨/年焦油加工项目基础上，技术改造生产通用级碳纤维用高碳树脂产品1206t/a，负极材料用高碳树脂产品3204t/a。本项目位于内蒙古包钢钢联股份有限公司煤焦化工分公司现有厂区内建设。本项目为30万吨/年焦油加工项目基础上技术改造一套碳基树脂新材料项目装置，装置包括通用级碳纤维用高碳树脂制备单元和负极材料用高碳树脂制备单元。</t>
  </si>
  <si>
    <t>13604726287</t>
  </si>
  <si>
    <t>以大文娱、工业数字化3D智能服务方向为基准，依托企业自研的全沉浸式裸眼混合现实技术，在昆区建设工业数字化应用展厅，同内科大等院校展开校企合作，建设视觉软件系统人才培训基地，并推动智能3D制造产业基地建设。</t>
  </si>
  <si>
    <t>圣宝鸿太阳能级/电子级石英坩埚制造项目</t>
  </si>
  <si>
    <t>建设大直径、高寿命的太阳能级石英坩埚和半导体行业用电子级石英坩埚生产线</t>
  </si>
  <si>
    <t>西安圣宝鸿新材料科技有限公司</t>
  </si>
  <si>
    <t>新疆湖阳防腐蚀衬胶管道生产线项目</t>
  </si>
  <si>
    <t>项目计划就新疆总部部分衬胶管道产能迁移至昆都仑区，衬胶管道广泛应用于冶金、电力、化工、石油、煤炭、水泥等行业的输送温度在-30℃～+150℃之间，既有磨损又有腐蚀的介质的管路设备</t>
  </si>
  <si>
    <t>新疆湖阳工业设备有限公司</t>
  </si>
  <si>
    <t>胡树军</t>
  </si>
  <si>
    <t>包头市山营冰雪运动训练基地建设项目</t>
  </si>
  <si>
    <t>2023-2026</t>
  </si>
  <si>
    <t>建设冰雪展厅、赛事服务中心、运动员宿舍、运动员康复医疗中心、雪道及附属设施设备与配套用房等公共事业类项目。总建筑规模约32000平方米。</t>
  </si>
  <si>
    <t>深圳万幕内蒙古文化新经济文创产业园项目</t>
  </si>
  <si>
    <t>广东</t>
  </si>
  <si>
    <t>依托直播基地持续推动数字经济与实体经济融合发展，依靠双方合作，把握数字化、网络化、智能化方向，推动制造业、服务业、农业等产业数字化精准赋能，带动地区经济高质量发展。</t>
  </si>
  <si>
    <t>万幕（深圳）文化管理有限公司</t>
  </si>
  <si>
    <t>王萧斌</t>
  </si>
  <si>
    <t>农副产品批发市场建设项目</t>
  </si>
  <si>
    <t>由呱呱叫集团与新农利合集团合作投资建设农副产品批发市场（带冷链物流），预计投资15亿，占地500亩</t>
  </si>
  <si>
    <t>呱呱叫集团/新农利合集团</t>
  </si>
  <si>
    <t>包头市晨羽仓储物流产业园项目</t>
  </si>
  <si>
    <t>2023-2027</t>
  </si>
  <si>
    <t>项目总占地面积 660518.73 ㎡（990.7 亩）。总投资 103070.37 万元，新建建筑面积332622.00 ㎡，包括物流仓储中心，转运配送中心，交易中心，信息管理中心，农副产品转运中心等功能区域，同时建设停车场、充换电站、汽修车间等服务设施。配套建设区域内道路、绿化、硬化及供配电，给排水，供热等配套设施。 项目按照总体规划，分期建设的原则，分为三期进行实施，一期工程占地 201.4 亩，建设物流配送转运、大宗商品交易、办公生活综合服务区及停车场等；二期工程占地 318.8 亩，建设农副产品存运，配套服务及甩挂物流停车等；三期工程占地面积 470.6 亩，建设大型仓储区等。</t>
  </si>
  <si>
    <t>包头硅材料、稀土产品现货交易仓储物流园项目，总投资6亿元，计划用地 100 亩，主要用于开展硅材料、稀土产品和金属产品等货物的仓储及现货交割。</t>
  </si>
  <si>
    <t>项目计划总占地面积 10 万平米，建筑面积 8 万平米，总投资 5 亿元，分三期建设。其中一期主要建设中央厨房生产厂房、冷冻食品加工车间、综合性办公楼；二期为蔬菜加工车间、快消食品、预制菜加工厂房；三期则是粮食深加工厂房、农畜产品加工厂房、大型冷链仓储库房。</t>
  </si>
  <si>
    <t>打拉亥铁路货运集散基地升级改造恢复运营项目</t>
  </si>
  <si>
    <t>2303-150203-04-02-369181</t>
  </si>
  <si>
    <t>呼铁局审批手续中</t>
  </si>
  <si>
    <t>升级改造现有厂区内轨道系统、配套公辅设施、配套机头；建设5000平米办公楼、建设30000平米标准化物流仓库,建设150000平米标准化堆场，建设大型吊装设备及物流设备及管理系统，形成一家集铁路、公里联合运输，绿色、智能现代化物流企业。</t>
  </si>
  <si>
    <t>内蒙古通港科技发展有限责任公司</t>
  </si>
  <si>
    <t>翟文斌</t>
  </si>
  <si>
    <t>13015248688</t>
  </si>
  <si>
    <t>任二平</t>
  </si>
  <si>
    <t>包头市昆都仑区玉泉·铂悦府</t>
  </si>
  <si>
    <t>本项目预计以新农村建设形式进行，改造旧村165亩，其中代征道路45亩，总建设规模17.9㎡，项目计划分三期改造完成。一期：位于青山路以北、支三路以南、昆北西路西侧，面积约20亩，总建筑面积31800 m2，预计投资0.9亿元。其中包含3栋安置楼、1栋公寓楼、1栋综合楼；二期：位于青山路以北、支三路以南、昆北西路西侧，面积约19亩，总建筑面积 60861m2，预计投资1.2亿元。其中包含3栋安置楼、1栋公寓楼、1栋综合楼；三期：位于青山路以南、文化路以北、昆北西路西侧，面积约49亩，总建筑面积85462 m2，预计投资1.96亿元。</t>
  </si>
  <si>
    <t>“民西学苑商住小区”位于民族西路东侧、兵工路南侧、昆区少年宫北侧，项目总建筑面积2万㎡，其中住宅14500㎡、商业650㎡、办公350㎡、地下4500㎡。总投资额1.2亿。该项目地理位置优越，是昆北双学区小区，周边有钢三小昆北校区、二十九中分校。</t>
  </si>
  <si>
    <t>智慧教育能力平台、两级教育中枢平台，基础环境建设提升工程、展示展览中心、智慧学习空间提升工程、师生信息素养提升工程，智慧教学应用体系、智慧管理应用体系、智慧评价应用体系、智慧服务应用体系。</t>
  </si>
  <si>
    <t>包钢第八中学新建教学综合楼项目，总建筑面积 10739.8平方米，教学综合楼10535.8平方米（五层，框架结构），门卫28平方米，地下消防水泵房建筑面积176平方米，并建设相关校园配套工程。 
包头市第二十五中学（包钢四中高中部）改扩建项目，总建筑面积12887.9平方米，教学综合楼9029平方米（五层，框架结构），学生宿舍楼3652.9平方米（四层，框架结构），门卫30 平方米，地下消防水泵房建筑面积176平方米，并建设相关校园配套工程。 
包钢第十五中学新建教学楼项目，总建筑面积11290.4平方米， 其中教学楼面积11086.4平方米（五层，框架结构），门卫28平方米，地下消防水泵房建筑面积176平方米，并建设相关校园配套工程。</t>
  </si>
  <si>
    <t>占地12800平方米，建筑面积13500平方米。医院设置16个临床科室，6个医技科室，预计门诊接待量20万人次/年。住院床位300张，分10个病区。科室包括：康复科，针灸科，理疗科，心身医学科，脑病科，肿瘤科，老年病科，治未病科，疼痛科，急诊科，影像科，检验科，内镜中心，手术中心，健体中心等。医院拥有CT，核磁，超声，DR，DSA,钼靶，骨扫描、基因检测等大型设备</t>
  </si>
  <si>
    <t>15924445427</t>
  </si>
  <si>
    <t>新建包钢三中昆北分校</t>
  </si>
  <si>
    <t>2304-150203-04-01-810451</t>
  </si>
  <si>
    <t>总建筑面积20000平方米，并建设相关校园配套工程。</t>
  </si>
  <si>
    <t>昆都仑区教育局</t>
  </si>
  <si>
    <t>李健强</t>
  </si>
  <si>
    <t>13847270332</t>
  </si>
  <si>
    <t>通威三期220KV变电站项目</t>
  </si>
  <si>
    <t>通威三期项目配套220KV变电站建设。</t>
  </si>
  <si>
    <t>中国北方稀土（集团）绿色冶炼升级改造项目能源站工程项目</t>
  </si>
  <si>
    <t>1.建设规模：基于稀土绿色冶炼升级改造项目对蒸汽消耗量的需求，同时考虑到蒸汽连续使用的情况，本项目在亿通重工南侧新征地 43.3 亩，新建一座 5×100t/h 的工业锅炉房及其配套设施，为厂区供应蒸汽，蒸汽产量约315万吨/年。同时，考虑另外扩容3×100t/h 锅炉为园区服务的预留用地。
2.总建筑面积：6500平方米。项目建设内容包括：锅炉房、水处理间、办公楼、燃气调压站、总图工程、区域绿化、小市政等内容。</t>
  </si>
  <si>
    <t>是，已备案</t>
  </si>
  <si>
    <t>旗县区（昆区仑区）</t>
  </si>
  <si>
    <t>按照实际情况分类实施，1.基础类：部分供水、排水、供电、道路、供气、消防、安防、生活垃圾分类等基础设施；小区内建筑物屋面、外墙、楼梯等公共部位维修；强弱电架空线入地改造等。2.完善类：拆除违法建设、绿化美化、照明、适老设施、无障碍设施、停车位、电动自行车及汽车充电设施、智能快递柜、文化休闲设施、体育健身设施、物业用房等配套设施。3.提升类：实施社区、卫生、教育等公共服务设施、家政保洁、便民市场、养老服务设施等改造。</t>
  </si>
  <si>
    <t>集成电路污水处理厂项目</t>
  </si>
  <si>
    <t>集成电路项目配套污水处理厂建设。</t>
  </si>
  <si>
    <t>新材料产业园标准化厂房项目</t>
  </si>
  <si>
    <t>2104-150203-04-01-237851</t>
  </si>
  <si>
    <t>新建建筑物及配套给排水、电气、暖通。</t>
  </si>
  <si>
    <t>昆发改审批字【2021】65号</t>
  </si>
  <si>
    <t>引入市政自来水取水工程6公里新建项目</t>
  </si>
  <si>
    <t>昆河公园管养营一体化</t>
  </si>
  <si>
    <t>2023-2032</t>
  </si>
  <si>
    <t>昆河公园绿地及水域管养营一体化。</t>
  </si>
  <si>
    <t>昆发改审批字【2021】40号</t>
  </si>
  <si>
    <t>道路总长1970.637m，规划红线30m宽。道路红线宽度30m，路面宽18m，用地面积88.68亩。道路红线宽度范围内设置双向四车道机动车道、人行道、绿化带；拟建道路沿线共有交叉口一个。建设内容包括：道路工程、交通工程、绿化工程、给排水工程、燃气工程、照明工程、电力管线工程、通信工程等。</t>
  </si>
  <si>
    <t>昆审批服务字【2023】120号</t>
  </si>
  <si>
    <t>韦尔集团3D裸眼min显示屏项目</t>
  </si>
  <si>
    <t>总投资 40 亿元，厂房面积 8 万平方米，固投 20 亿元（其中新购生产设备 15 亿元，搬迁设备 1.5 亿元），生产 Mini /Micro 显示产品及半导体驱动芯片 SSOP 系列产品。</t>
  </si>
  <si>
    <t>天启宏源高新装备制造及新能源项目</t>
  </si>
  <si>
    <t>总投资50亿元，构建“源网荷储售服”高度融合的新型电力系统，更经济、更高效、更安全地提高电力系统动态平衡能力，提高负荷保障和风险防御能力。最终打造 “多元消纳”能源基地、“多网支撑”智慧局部电网、绿电铝的产业集群，助推地方经济发展。</t>
  </si>
  <si>
    <t>北京天启鸿源新能源科技有限公司投资总监</t>
  </si>
  <si>
    <t>师本建</t>
  </si>
  <si>
    <t>51号地块开发项目</t>
  </si>
  <si>
    <t>占地面积63511.14平方米，总建筑面积167000平方米。新建高层住宅15栋、商业1栋、社区配套用房1栋、日间照料中心1栋和地下车库。</t>
  </si>
  <si>
    <t>删除</t>
  </si>
  <si>
    <t>昆都仑区疫情集中隔离点建设项目</t>
  </si>
  <si>
    <t>2305-150203-04-01-131472</t>
  </si>
  <si>
    <t>22年项目</t>
  </si>
  <si>
    <t>2022-11-01</t>
  </si>
  <si>
    <t>2022-12-31</t>
  </si>
  <si>
    <t>本工程为昆都仑区疫情集中隔离点建设项目，主要建设内容为：建设总建筑面积：27280.25平方米的移动隔离方舱以及其它配套设施。</t>
  </si>
  <si>
    <t>包头市昆都仑区机关事务服务中心</t>
  </si>
  <si>
    <t>张永军</t>
  </si>
  <si>
    <t>16604720618</t>
  </si>
  <si>
    <t>段杰</t>
  </si>
  <si>
    <t>内蒙古包头金属深加工园区包钢西路道路基础设施建设工程</t>
  </si>
  <si>
    <t>2109-150203-04-01-240329</t>
  </si>
  <si>
    <t>2021-2023</t>
  </si>
  <si>
    <t>2021-09-01</t>
  </si>
  <si>
    <t>2023-08-01</t>
  </si>
  <si>
    <t>建设规模：道路总长2707m，规划红线宽度40m宽，道路红线宽度40m，路面宽23m，道路红线宽度范围内设置双向四车道机动车道、非机动车道、人行道；拟建道路沿线共有交叉口两个。 建设内容：包钢西路（经一路一纬七路）的道路工程、排水工程、给水工程、交通工程、燃气管线预埋工程、供热管线预埋工程、电力、电信预埋管线工程、绿化、亮化工程。</t>
  </si>
  <si>
    <t>吴刚</t>
  </si>
  <si>
    <t>15598391119</t>
  </si>
  <si>
    <t>冀立智</t>
  </si>
  <si>
    <t>内蒙古自治区包头市昆都仑区2023年城镇老旧小区81.73万平米改造项目</t>
  </si>
  <si>
    <t>2301-150203-04-05-621396</t>
  </si>
  <si>
    <t>2023-04-01</t>
  </si>
  <si>
    <t>2024-09-01</t>
  </si>
  <si>
    <t>1.建设规模：本项目包括70个城镇老旧小区，总建筑面积81.73万㎡。 2.建设内容：屋面改造工程、外墙改造工程、楼道改造工程、安防设施改造工程、车棚及充电桩工程、路灯亮化工程、消防及环卫设施改造工程、休闲健身设施改造工程以及其它配套设施建设等工程。</t>
  </si>
  <si>
    <t>包头市昆都仑区住房和城乡建设局</t>
  </si>
  <si>
    <t>高拥政</t>
  </si>
  <si>
    <t>15848201177</t>
  </si>
  <si>
    <t>黄建峰</t>
  </si>
  <si>
    <t>2023-01-01</t>
  </si>
  <si>
    <t>2023-12-01</t>
  </si>
  <si>
    <t>1、建设内容 建设内容为对包头市昆都仑河国家湿地公园提档升级，大青山沿线绿色廊道建设，试点乡村绿化建设，梅力更自然保护地范围内野生动植物保护红外监测系统建设，保护区内林草防护、森林抚育等工程建设。 湿地公园提档升级主要建设内容为：湿地补水、区间道、休闲广场、河心岛、健身步道、防火通道建设以及宣教展示区装修、A级旅游厕所2处、森林抚育等工程。 大青山沿线绿色廊道主要建设内容为：补植补种苗木，森林抚育，生态木栈道延伸及灯光音效建设，重要节点位置增设休憩平台（凉亭及座椅），健身步道、防火通道建设等工程。 梅力更自然保护地范围内监测系统主要建设内容为：保护地范围内为保护野生动植物而布设红外线监测系统。 2、建设规模 昆都仑河国家湿地公园面积 1.07 万亩，梅力更自然保护地面积10 万亩，试点乡村绿化 200 亩。</t>
  </si>
  <si>
    <t>中油中保年产40万吨螺旋/直缝钢管及保温防腐项目</t>
  </si>
  <si>
    <t>2304-150203-04-01-768818</t>
  </si>
  <si>
    <t>2023-02-01</t>
  </si>
  <si>
    <t>2024-03-31</t>
  </si>
  <si>
    <t>主要建设40万吨螺旋及直缝钢管生产、保温、防腐制造基地，并配套建设企业研发中心、办公楼等公辅设施。</t>
  </si>
  <si>
    <t>杨涛</t>
  </si>
  <si>
    <t>13191440941</t>
  </si>
  <si>
    <t>2023年昆区乡村振兴综合整治工程</t>
  </si>
  <si>
    <t>2303-150203-04-05-751538</t>
  </si>
  <si>
    <t>2023-05-01</t>
  </si>
  <si>
    <t>2024-11-01</t>
  </si>
  <si>
    <t>本工程为2023年昆区乡村振兴综合整治工程，包括10个子项工程，分别为边墙豪村&amp;＃40;南沙梁&amp;＃41;村综合整治工程、南卜尔汉图村综合整治工程、边墙壕村综合整治工程&amp;＃40;110 国道以北，高速以南&amp;＃41;、南排村等村综合整治工程 &amp;＃40;菜地附近&amp;＃41;、前口子村民族西路西侧综合整治工程、刘二圪梁综合整治工程、乡村振兴分类示范村基础设施建设&amp;＃40;乌兰计二、三村硬化、亮化&amp;＃41; 工程、乡村振兴分类示范村基础设施建设&amp;＃40;乌兰计二、三村停车场&amp;＃41; 工程、昆区农村污水管网维修维护工程、西河楞村综合整治工程（续建）。</t>
  </si>
  <si>
    <t>许江</t>
  </si>
  <si>
    <t>18647228299</t>
  </si>
  <si>
    <t>昆都仑区2024年重点项目备选表</t>
  </si>
  <si>
    <t>备选1</t>
  </si>
  <si>
    <t>拟建设年产10万个大直径、高寿命的太阳能级石英坩埚和半导体行业用电子级石英坩埚生产线。</t>
  </si>
  <si>
    <t>王文庆</t>
  </si>
  <si>
    <t>10月1日调整</t>
  </si>
  <si>
    <t>备选2</t>
  </si>
  <si>
    <t>德赢创新半导体设备制造项目</t>
  </si>
  <si>
    <t>包括厂房建设及装修、超净车间建设、办公及研发场地装修。主要设备包括专用注塑机及配套设备5台/套，模具生产加工设备（电火花2台，其他设备若干），二次加工用机床（CNC+数控车床共10台）</t>
  </si>
  <si>
    <t>德赢创新（上海）半导体设备技术有限公司</t>
  </si>
  <si>
    <t>备选3</t>
  </si>
  <si>
    <t>现有厂房1万平</t>
  </si>
  <si>
    <t>备选4</t>
  </si>
  <si>
    <t>坤镥泛半导体核心制程关键设备国产化制造项目</t>
  </si>
  <si>
    <t>拟占地面积80亩，建设防振恒温恒湿无尘净化室、国家级实验室、机加工车间、办公区及仓库等。</t>
  </si>
  <si>
    <t>苏州坤镥光电科技有限公司</t>
  </si>
  <si>
    <t>赵长坤</t>
  </si>
  <si>
    <t>备选5</t>
  </si>
  <si>
    <t>夕心高纯度氮化镓半导体新材料生产项目</t>
  </si>
  <si>
    <t>主要建设年产6万片氮化镓新材料半导体衬底生产线。</t>
  </si>
  <si>
    <t>高海</t>
  </si>
  <si>
    <t>备选6</t>
  </si>
  <si>
    <t>天启宏源新型储能装备制造项目</t>
  </si>
  <si>
    <t>拟建设风能储能集装箱、直流侧液储能柜、交直流储能一体机等新型储能装备生产线。</t>
  </si>
  <si>
    <t>北京天启鸿源新能源科技有限公司</t>
  </si>
  <si>
    <t>备选7</t>
  </si>
  <si>
    <t>均和康养项目</t>
  </si>
  <si>
    <t>建设大青山国际健康生态休闲居住区。</t>
  </si>
  <si>
    <t>备选8</t>
  </si>
  <si>
    <t>信安悦山郡住宅小区建设项目</t>
  </si>
  <si>
    <t>项目总建筑规模17万平方米，其中地下建筑2.5万平方米，地上建筑14.5万平方米。</t>
  </si>
  <si>
    <t>内蒙古信安房地产开发有限公司</t>
  </si>
  <si>
    <t>周佳楠</t>
  </si>
  <si>
    <t>备选9</t>
  </si>
  <si>
    <t>奥威科技超级电容器组件生产基地项目</t>
  </si>
  <si>
    <t>项目计划设立卡片式能量型超级电容产品研发与生产基地，占地约130亩，总投资约12亿元，年产量4200万只超级电容。</t>
  </si>
  <si>
    <t>上海奥威科技开发有限公司</t>
  </si>
  <si>
    <t>备选10</t>
  </si>
  <si>
    <t>创信维液晶显示屏项目</t>
  </si>
  <si>
    <t>项目计划建设年产200万套液晶显示模组与350万套电路板组件生产线。项目全部达产后，将具备从LCD显示面板绑定、PCBA电路板组件制造到整机组装的全链条配套能力。</t>
  </si>
  <si>
    <t>莫小刚</t>
  </si>
  <si>
    <t>总占地面积约700亩，建设20GW高效N型单晶TOPCon太阳能电池项目及配套公辅设施。</t>
  </si>
  <si>
    <t>包头市三十五中昆南分校新建项目</t>
  </si>
  <si>
    <t>昆发改审批字【2019】29号</t>
  </si>
  <si>
    <t>建设面积为20000平方米的教学楼。</t>
  </si>
  <si>
    <t>调入</t>
  </si>
  <si>
    <t>92
(调入)</t>
  </si>
  <si>
    <t>93
(调入)</t>
  </si>
  <si>
    <t>调出</t>
  </si>
  <si>
    <t>拟建设总建筑面积10214平方米厂房及配套给排水、电气、暖通。</t>
  </si>
  <si>
    <t>是否全部办结</t>
  </si>
  <si>
    <t>协鑫20GW单晶拉棒项目</t>
  </si>
  <si>
    <t>宝颂轻量化结构件产业项目</t>
  </si>
  <si>
    <t>2019-150203-32-03-026726</t>
  </si>
  <si>
    <t>项目总占地面积4000平方米，厂房面积3456平方米。本项目租用包头金结公司原有厂房和综合楼，搬迁原有2台设备及配套设施，新增10台设备及配套设施分期入厂，从事轻量化结构件的生产销售活动。</t>
  </si>
  <si>
    <t>宝颂轻量化技术（内蒙古）有限公司</t>
  </si>
  <si>
    <t>刘晓燕</t>
  </si>
  <si>
    <t>18686135783</t>
  </si>
  <si>
    <t>备选16</t>
  </si>
  <si>
    <t>占地150亩，总建筑面积85000平方米，以钢铁企业热态高炉渣、冷态高炉渣（水渣）为原料，建设8条无机纤维生产线。</t>
  </si>
  <si>
    <t>北京晓数绿景双碳战略科研项目</t>
  </si>
  <si>
    <t>双碳战略研究和智库，碳资产技术支持研究，核心优势AI方向，碳咨询方向，碳资产管理，碳电协同方向，碳足迹方向（出口指标需要绿色认证）。</t>
  </si>
  <si>
    <t>北京晓数绿景有限公司</t>
  </si>
  <si>
    <t>邯郸广平凯王压密木板材加工、代销项目</t>
  </si>
  <si>
    <t>板材加工，吉林森工合作企业代销板材，与大自然地板有合作，从俄罗斯进口木材，全球唯一的压密木公司。</t>
  </si>
  <si>
    <t>邯郸广平凯王压密木有限公司</t>
  </si>
  <si>
    <t>天楹重力储能装备制造基地项目</t>
  </si>
  <si>
    <t>项目采用“谷/绿充平放”运营模式,“两进一出”接线并网方案，建设诸能容量为100MWh的装备制造基地示范项目。</t>
  </si>
  <si>
    <t>中国天楹</t>
  </si>
  <si>
    <t>帏盛科技光伏支架生产项目</t>
  </si>
  <si>
    <t>项目拟建设5条光伏跟踪支架生产线及配套设施。</t>
  </si>
  <si>
    <t>帏盛实业有限公司</t>
  </si>
  <si>
    <t>卢豪</t>
  </si>
  <si>
    <t>备选11</t>
  </si>
  <si>
    <t>北京博导股份软件产品开发项目</t>
  </si>
  <si>
    <t>电子商务教学软件产品开发，在电子商务核心领域链接政府、行业组织、企业、院校。致力于商业教育领域，面向全国各类院校及教育机构提供人才培养、教学科研、社会服务、国际合作。</t>
  </si>
  <si>
    <t>北京博导股份（西安总部）</t>
  </si>
  <si>
    <t>备选12</t>
  </si>
  <si>
    <t>备选13</t>
  </si>
  <si>
    <t>尤希路工业特种油剂生产线建设项目</t>
  </si>
  <si>
    <t>拟建设钢铁冶金行业、太阳能行业等领域工业专用油剂生产线及配套设施。</t>
  </si>
  <si>
    <t>广州尤希路油剂有限公司</t>
  </si>
  <si>
    <t>袁寅力</t>
  </si>
  <si>
    <t>备选14</t>
  </si>
  <si>
    <t>项目计划总投资17259.5万元，其中固定资产投资5559.5万元，流动资金11700万元，拟占地50亩。项目建成后，可以实现年产90吨稀土金属、6吨高纯金属及2吨稀土金属靶材等稀土废料产能。</t>
  </si>
  <si>
    <t>备选15</t>
  </si>
  <si>
    <t>赫博新材料洁净包装材料项目</t>
  </si>
  <si>
    <t>2211-150203-04-01-487973</t>
  </si>
  <si>
    <t>冯瑞明</t>
  </si>
  <si>
    <t>2022-2023</t>
  </si>
  <si>
    <t>建设晶硅用pe洁净膜生产线，项目建成后预计年产PE洁净膜、袋2400吨，PE/PA/PET复合袋500吨，塑料制品印刷500吨，年产值约1亿元。</t>
  </si>
  <si>
    <t>内蒙古赫博洁净包装有限公司</t>
  </si>
  <si>
    <t>杜文娟</t>
  </si>
  <si>
    <t>备选17</t>
  </si>
  <si>
    <t>项目占地44亩，建设高性价比石墨烯粉体及复合材料绿色生产基地。</t>
  </si>
  <si>
    <t>备选18</t>
  </si>
  <si>
    <t>西安交大固态储氢项目</t>
  </si>
  <si>
    <t>就一种以多种轻金属氢化物等为主要成分，具有石墨烯界面纳米阀封装结构的高储氢密度、宽工况释氢、高环境安全、可高效储运的固态储氢材料进行合作</t>
  </si>
  <si>
    <t>西安交通大学</t>
  </si>
  <si>
    <t>备选19</t>
  </si>
  <si>
    <t>项目计划就新疆总部部分衬胶管道产能迁移至昆都仑区，衬胶管道广泛应用于冶金、电力、水泥等行业的输送温度在-30℃～+150℃之间，既有磨损又有腐蚀的介质的管路设备。</t>
  </si>
  <si>
    <t>备选20</t>
  </si>
  <si>
    <t>上海致象芯片园项目</t>
  </si>
  <si>
    <t>2024-2028</t>
  </si>
  <si>
    <t>研发智能农业机器人，播种 ，花蕾授粉，除草等，畜牧业无人机智能养殖系统，灌溉系统，温室大棚系统等</t>
  </si>
  <si>
    <t>上海致象有限公司</t>
  </si>
  <si>
    <t>备选21</t>
  </si>
  <si>
    <t>北京3w科技有限公司全方位产业孵化服务项目</t>
  </si>
  <si>
    <t>业务涵盖园区空间载体、人才服务、媒体营销、企业培训、政策咨询、投融资、产业协同等业务板块，同时聚集了全国数百家产业服务商，通过为创新创业企业提供"找家、找人、找钱、找资源"全方位产业孵化服务。</t>
  </si>
  <si>
    <t>北京3w科技有限公司</t>
  </si>
  <si>
    <t>备选22</t>
  </si>
  <si>
    <t>打拉亥铁路货运集散基地升级改造项目</t>
  </si>
  <si>
    <t>备选23</t>
  </si>
  <si>
    <t>千喜鹤中央厨房项目</t>
  </si>
  <si>
    <t>企业经营方向中央厨房预制菜，提供团餐类资源支持。</t>
  </si>
  <si>
    <t>北京千喜鹤集团</t>
  </si>
  <si>
    <t>备选24</t>
  </si>
  <si>
    <t>新农利合农副产品批发市场建设项目</t>
  </si>
  <si>
    <t>由呱呱叫集团与新农利合集团合作投资建设农副产品批发市场（带冷链物流），预计占地500亩。</t>
  </si>
  <si>
    <t>张辉</t>
  </si>
  <si>
    <t>备选25</t>
  </si>
  <si>
    <t>备选26</t>
  </si>
  <si>
    <t>昆都仑区蒙医中医医院门诊楼及住院楼新建项目</t>
  </si>
  <si>
    <t>项目占地面积30亩，总建筑面积7500㎡。 建设内容:建设综合楼1栋，住院楼1栋以及配套的相关医疗设备、绿化和道路硬化、停车位等建设。</t>
  </si>
  <si>
    <t>包头市昆都仑区卫生健康委员会</t>
  </si>
  <si>
    <t>备选27</t>
  </si>
  <si>
    <t>哈业脑包现有集体建设项目</t>
  </si>
  <si>
    <t>拟建设哈业脑包村新型现代化小区，项目占地面积为80亩，建筑面积89600㎡。</t>
  </si>
  <si>
    <t>备选28</t>
  </si>
  <si>
    <t>备选29</t>
  </si>
  <si>
    <t>包钢预防保健中心医养服务大楼项目</t>
  </si>
  <si>
    <t>项目规划总建筑面积26883平方米，设置床位5000张，内容包括：土建工程，室内外装饰装修，给排水、供暖、天然气、强弱电、消防、监控和相关设备器具购置等。</t>
  </si>
  <si>
    <t>备选30</t>
  </si>
  <si>
    <t>新建昆都仑区疾病预防控制中心项目建设项目</t>
  </si>
  <si>
    <t>昆区发改审批字〔2021〕45号</t>
  </si>
  <si>
    <t>项目总占地面积为8840 ㎡，总建筑面积为 7367 ㎡，其中地上建筑面积 6150 ㎡，地下建筑面积1217 ㎡。项目建设内容为疾病预防控制中心主体工程、附属用房和医废用房及室外配套工程建设。</t>
  </si>
  <si>
    <t>备选31</t>
  </si>
  <si>
    <t>包头职业病防治院大楼建设项目</t>
  </si>
  <si>
    <t>2102-150203-04-01-604644</t>
  </si>
  <si>
    <t>新建面积为9956.90平方米，多层建筑，层数为六层，拆除原有建筑羽毛球馆，一层建筑，拆除面积为1282.41平方米，包含医疗设备更新和建设数据中心。</t>
  </si>
  <si>
    <t>备选32</t>
  </si>
  <si>
    <t>包头市昆都仑区昆河镇镇卫生院建设项目</t>
  </si>
  <si>
    <t>本项目为异地选址新建包头市昆都仑区昆河镇卫生院，建设新昆河镇镇卫生院门诊住院大楼，补充购置新设备。项目占地面积10亩，总建筑面积4200㎡。</t>
  </si>
  <si>
    <t>1.包钢五中项目拟建设综合楼，建筑面积为9385.54平方米；篮球馆建筑面积为1128.89平方米。
2.包头市第六中学项目拟建教学楼，建筑面积4277.98平方米；食堂、活动楼2245.54平方米。
3.包钢一中分校（新城中学）项目拟改建宿舍楼，建筑面积为7026.00平方米；体育馆改建教室，建筑面积1820.32平方米；食堂，建筑面积1739.52平方米。</t>
  </si>
  <si>
    <t>2024年昆区道路建设工程</t>
  </si>
  <si>
    <t>包含昆工路、鞍山道、规划二路、北沙梁北路、昆北西路、昆北东路、新贤城路、邻圃西路道路建设工程，实施雨水、污水、给水、再生水管网的铺设和两侧配套的硬化、绿化、亮化工程，交通设施建设等。</t>
  </si>
  <si>
    <t>包头市昆都仑区市政道路完善配套雨水管线项目</t>
  </si>
  <si>
    <t>新建少先路、园间道、新光东路、江南文枢院区间道、怡然道、文化路、乌兰道、阿吉奈道、市府东路、民族东路雨水管网，共计5918米。</t>
  </si>
  <si>
    <t>备选</t>
  </si>
  <si>
    <t>昆区教育领域消防遗留问题集中整治项目</t>
  </si>
  <si>
    <t>昆审批服务字【2022】164号</t>
  </si>
  <si>
    <t>学校消防设施、设备改造</t>
  </si>
  <si>
    <t>包头市昆都仑区卜尔汉图镇新城中心卫生院建设项目</t>
  </si>
  <si>
    <t>新建昆区卜尔汉图镇新城中心卫生院项目占地面积10亩，总建筑面积3500㎡，主要包括：门诊部（包括预检分诊、发热门诊、急诊等）、住院部、手术室、公共卫生、医学影像科、功能科、检验科、药剂科、保障系统、行政管理和院内生活用房等。</t>
  </si>
  <si>
    <t>项目总占地面积为8840 ㎡，总建筑面积为 7367 ㎡，其中地上建筑面积 6150 ㎡，地下建筑面积1217 ㎡。主体用房建筑面积（含地下）为 7277 ㎡，附属用房建筑面积为 60㎡，医废用房建筑面积为 30 ㎡。项目建设内容为疾病预防控制中心主体工程、附属用房和医废用房及室外配套工程建设。</t>
  </si>
  <si>
    <t>项目占地面积30亩，总建筑面积7500㎡。 建设内容:建设综合楼1栋，住院楼1栋以及配套的相关医疗设备、绿化和道路硬化、停车位等建设。其中综合楼建设面积6000㎡，住院楼建设面积1500㎡，综合建设楼层5层，住院建设层数2层，综合楼为框架结构，住院楼为框架结构，绿化面积4000㎡，硬化面积为7000㎡。</t>
  </si>
  <si>
    <t>地址位于内蒙古自治区包头市昆都仑区卜尔汉图镇南卜尔汉图村东北侧。现拟新建:生产设施农用地:牛舍约8096平方米羊舍两间约9020平方米，珍禽舍约1250平方米，孵化室270平方米，隔离牛舍约2575平方米，幼禽孵化间约3629平方米，维禽抚养室1392平方米，智能阳光温室种植基地约8640平方米，高科技育种室约1690平方米,智能阳光温室种植大棚3个约2709平方米室光水培温室1080平方米。</t>
  </si>
  <si>
    <t>电子商务教学软件产品开发，在电子商务核心领域链接政府、行业组织、企业、院校。致力于商业教育领域，面向全国各类院校及教育机构提供人才培养、教学科研、社会服务、国际合作</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</si>
</sst>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_ "/>
  </numFmts>
  <fonts count="48">
    <font>
      <sz val="11"/>
      <color theme="1"/>
      <name val="宋体"/>
      <charset val="134"/>
      <scheme val="minor"/>
    </font>
    <font>
      <sz val="26"/>
      <name val="宋体"/>
      <charset val="134"/>
    </font>
    <font>
      <b/>
      <sz val="10"/>
      <name val="微软雅黑"/>
      <charset val="134"/>
    </font>
    <font>
      <b/>
      <sz val="26"/>
      <name val="方正小标宋简体"/>
      <charset val="134"/>
    </font>
    <font>
      <b/>
      <sz val="12"/>
      <name val="方正黑体_GBK"/>
      <charset val="134"/>
    </font>
    <font>
      <sz val="11"/>
      <color theme="1"/>
      <name val="宋体"/>
      <charset val="134"/>
    </font>
    <font>
      <b/>
      <sz val="12"/>
      <color indexed="8"/>
      <name val="方正黑体_GBK"/>
      <charset val="134"/>
    </font>
    <font>
      <b/>
      <sz val="11"/>
      <color theme="1"/>
      <name val="宋体"/>
      <charset val="134"/>
      <scheme val="minor"/>
    </font>
    <font>
      <b/>
      <sz val="11"/>
      <color theme="1"/>
      <name val="宋体"/>
      <charset val="134"/>
    </font>
    <font>
      <b/>
      <sz val="20"/>
      <name val="方正小标宋简体"/>
      <charset val="134"/>
    </font>
    <font>
      <b/>
      <sz val="18"/>
      <name val="方正小标宋简体"/>
      <charset val="134"/>
    </font>
    <font>
      <b/>
      <sz val="11"/>
      <name val="方正小标宋简体"/>
      <charset val="134"/>
    </font>
    <font>
      <b/>
      <sz val="10"/>
      <name val="方正小标宋简体"/>
      <charset val="134"/>
    </font>
    <font>
      <b/>
      <sz val="14"/>
      <name val="方正小标宋简体"/>
      <charset val="134"/>
    </font>
    <font>
      <sz val="10.5"/>
      <color theme="1"/>
      <name val="宋体"/>
      <charset val="134"/>
    </font>
    <font>
      <b/>
      <sz val="10"/>
      <color theme="1"/>
      <name val="宋体"/>
      <charset val="134"/>
    </font>
    <font>
      <sz val="11"/>
      <color theme="1"/>
      <name val="Times New Roman"/>
      <charset val="134"/>
    </font>
    <font>
      <sz val="10"/>
      <color theme="1"/>
      <name val="宋体"/>
      <charset val="134"/>
    </font>
    <font>
      <sz val="11"/>
      <name val="宋体"/>
      <charset val="134"/>
      <scheme val="minor"/>
    </font>
    <font>
      <b/>
      <sz val="11"/>
      <name val="宋体"/>
      <charset val="134"/>
      <scheme val="minor"/>
    </font>
    <font>
      <sz val="11"/>
      <name val="宋体"/>
      <charset val="134"/>
    </font>
    <font>
      <b/>
      <sz val="11"/>
      <name val="宋体"/>
      <charset val="134"/>
    </font>
    <font>
      <b/>
      <sz val="10"/>
      <name val="宋体"/>
      <charset val="134"/>
    </font>
    <font>
      <sz val="11"/>
      <name val="Times New Roman"/>
      <charset val="134"/>
    </font>
    <font>
      <sz val="10.5"/>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2"/>
      <color indexed="10"/>
      <name val="方正黑体_GBK"/>
      <charset val="134"/>
    </font>
    <font>
      <b/>
      <sz val="12"/>
      <color rgb="FFFF0000"/>
      <name val="方正黑体_GBK"/>
      <charset val="134"/>
    </font>
  </fonts>
  <fills count="39">
    <fill>
      <patternFill patternType="none"/>
    </fill>
    <fill>
      <patternFill patternType="gray125"/>
    </fill>
    <fill>
      <patternFill patternType="solid">
        <fgColor theme="5" tint="0.599993896298105"/>
        <bgColor indexed="64"/>
      </patternFill>
    </fill>
    <fill>
      <patternFill patternType="solid">
        <fgColor rgb="FFFF0000"/>
        <bgColor indexed="64"/>
      </patternFill>
    </fill>
    <fill>
      <patternFill patternType="solid">
        <fgColor theme="9" tint="0.799981688894314"/>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8"/>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1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2" borderId="0" applyNumberFormat="0" applyBorder="0" applyAlignment="0" applyProtection="0">
      <alignment vertical="center"/>
    </xf>
    <xf numFmtId="0" fontId="28" fillId="13" borderId="0" applyNumberFormat="0" applyBorder="0" applyAlignment="0" applyProtection="0">
      <alignment vertical="center"/>
    </xf>
    <xf numFmtId="43" fontId="0" fillId="0" borderId="0" applyFont="0" applyFill="0" applyBorder="0" applyAlignment="0" applyProtection="0">
      <alignment vertical="center"/>
    </xf>
    <xf numFmtId="0" fontId="29" fillId="1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5" borderId="17" applyNumberFormat="0" applyFont="0" applyAlignment="0" applyProtection="0">
      <alignment vertical="center"/>
    </xf>
    <xf numFmtId="0" fontId="29" fillId="16"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29" fillId="17" borderId="0" applyNumberFormat="0" applyBorder="0" applyAlignment="0" applyProtection="0">
      <alignment vertical="center"/>
    </xf>
    <xf numFmtId="0" fontId="32" fillId="0" borderId="19" applyNumberFormat="0" applyFill="0" applyAlignment="0" applyProtection="0">
      <alignment vertical="center"/>
    </xf>
    <xf numFmtId="0" fontId="29" fillId="18" borderId="0" applyNumberFormat="0" applyBorder="0" applyAlignment="0" applyProtection="0">
      <alignment vertical="center"/>
    </xf>
    <xf numFmtId="0" fontId="38" fillId="19" borderId="20" applyNumberFormat="0" applyAlignment="0" applyProtection="0">
      <alignment vertical="center"/>
    </xf>
    <xf numFmtId="0" fontId="39" fillId="19" borderId="16" applyNumberFormat="0" applyAlignment="0" applyProtection="0">
      <alignment vertical="center"/>
    </xf>
    <xf numFmtId="0" fontId="40" fillId="20" borderId="21" applyNumberFormat="0" applyAlignment="0" applyProtection="0">
      <alignment vertical="center"/>
    </xf>
    <xf numFmtId="0" fontId="26" fillId="4" borderId="0" applyNumberFormat="0" applyBorder="0" applyAlignment="0" applyProtection="0">
      <alignment vertical="center"/>
    </xf>
    <xf numFmtId="0" fontId="29" fillId="21" borderId="0" applyNumberFormat="0" applyBorder="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26"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6" fillId="37" borderId="0" applyNumberFormat="0" applyBorder="0" applyAlignment="0" applyProtection="0">
      <alignment vertical="center"/>
    </xf>
    <xf numFmtId="0" fontId="45" fillId="0" borderId="0">
      <alignment vertical="center"/>
    </xf>
    <xf numFmtId="0" fontId="29" fillId="38" borderId="0" applyNumberFormat="0" applyBorder="0" applyAlignment="0" applyProtection="0">
      <alignment vertical="center"/>
    </xf>
  </cellStyleXfs>
  <cellXfs count="26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176"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8" fillId="0" borderId="1" xfId="0" applyFont="1" applyBorder="1" applyAlignment="1">
      <alignment horizontal="center" vertical="center" wrapText="1"/>
    </xf>
    <xf numFmtId="177" fontId="9" fillId="0" borderId="0" xfId="0" applyNumberFormat="1" applyFont="1" applyAlignment="1">
      <alignment horizontal="center" vertical="center" wrapText="1"/>
    </xf>
    <xf numFmtId="10" fontId="10" fillId="0" borderId="0" xfId="0" applyNumberFormat="1" applyFont="1" applyAlignment="1">
      <alignment horizontal="center" vertical="center" wrapText="1"/>
    </xf>
    <xf numFmtId="178" fontId="3" fillId="0" borderId="0" xfId="0" applyNumberFormat="1" applyFont="1" applyAlignment="1">
      <alignment horizontal="center" vertical="center" wrapText="1"/>
    </xf>
    <xf numFmtId="0" fontId="0" fillId="0" borderId="0" xfId="0" applyAlignment="1">
      <alignment horizontal="center" vertical="center" wrapText="1"/>
    </xf>
    <xf numFmtId="10" fontId="0" fillId="0" borderId="0" xfId="0" applyNumberFormat="1" applyAlignment="1">
      <alignment horizontal="center" vertical="center"/>
    </xf>
    <xf numFmtId="0" fontId="0" fillId="2" borderId="0" xfId="0" applyFill="1" applyAlignment="1">
      <alignment horizontal="center" vertical="center"/>
    </xf>
    <xf numFmtId="0" fontId="5" fillId="2" borderId="1" xfId="0" applyFont="1" applyFill="1" applyBorder="1" applyAlignment="1">
      <alignment horizontal="center" vertical="center" wrapText="1"/>
    </xf>
    <xf numFmtId="177" fontId="11"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 fillId="0" borderId="0" xfId="0" applyFont="1" applyAlignment="1">
      <alignment horizontal="center" vertical="center" wrapText="1"/>
    </xf>
    <xf numFmtId="0" fontId="0" fillId="3" borderId="0" xfId="0" applyFill="1" applyAlignment="1">
      <alignment horizontal="center" vertical="center" wrapText="1"/>
    </xf>
    <xf numFmtId="0" fontId="0" fillId="2"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4" borderId="1" xfId="0" applyFont="1" applyFill="1" applyBorder="1" applyAlignment="1">
      <alignment horizontal="center" vertical="center" wrapText="1"/>
    </xf>
    <xf numFmtId="10" fontId="12" fillId="0" borderId="0" xfId="0" applyNumberFormat="1" applyFont="1" applyAlignment="1">
      <alignment horizontal="center" vertical="center" wrapText="1"/>
    </xf>
    <xf numFmtId="0" fontId="12" fillId="0" borderId="0" xfId="0" applyFont="1" applyAlignment="1">
      <alignment horizontal="center" vertical="center" wrapText="1"/>
    </xf>
    <xf numFmtId="177" fontId="13" fillId="0" borderId="0" xfId="0" applyNumberFormat="1" applyFont="1" applyAlignment="1">
      <alignment horizontal="center" vertical="center" wrapText="1"/>
    </xf>
    <xf numFmtId="0" fontId="0" fillId="0" borderId="2" xfId="0" applyBorder="1" applyAlignment="1">
      <alignment horizontal="center" vertical="center" wrapText="1"/>
    </xf>
    <xf numFmtId="0" fontId="5" fillId="3" borderId="0" xfId="0" applyFont="1" applyFill="1" applyAlignment="1">
      <alignment horizontal="center" vertical="center" wrapText="1"/>
    </xf>
    <xf numFmtId="179" fontId="0" fillId="0" borderId="0" xfId="0" applyNumberFormat="1" applyAlignment="1">
      <alignment horizontal="center" vertical="center" wrapText="1"/>
    </xf>
    <xf numFmtId="179" fontId="0" fillId="3" borderId="0" xfId="0" applyNumberFormat="1" applyFill="1" applyAlignment="1">
      <alignment horizontal="center" vertical="center" wrapText="1"/>
    </xf>
    <xf numFmtId="10" fontId="0" fillId="0" borderId="0" xfId="0" applyNumberFormat="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177"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0" fillId="5" borderId="1" xfId="0"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5" borderId="0" xfId="0" applyFont="1" applyFill="1" applyAlignment="1">
      <alignment horizontal="center" vertical="center" wrapText="1"/>
    </xf>
    <xf numFmtId="179" fontId="0" fillId="5" borderId="0" xfId="0" applyNumberFormat="1" applyFill="1" applyAlignment="1">
      <alignment horizontal="center" vertical="center" wrapText="1"/>
    </xf>
    <xf numFmtId="0" fontId="0" fillId="6" borderId="0" xfId="0" applyFill="1" applyAlignment="1">
      <alignment horizontal="center" vertical="center"/>
    </xf>
    <xf numFmtId="176" fontId="5" fillId="6" borderId="1" xfId="0" applyNumberFormat="1" applyFont="1" applyFill="1" applyBorder="1" applyAlignment="1">
      <alignment horizontal="center" vertical="center" wrapText="1"/>
    </xf>
    <xf numFmtId="0" fontId="0" fillId="6" borderId="1" xfId="0" applyFill="1" applyBorder="1" applyAlignment="1">
      <alignment horizontal="center" vertical="center"/>
    </xf>
    <xf numFmtId="0" fontId="0" fillId="6" borderId="0" xfId="0" applyFill="1" applyAlignment="1">
      <alignment horizontal="center" vertical="center" wrapText="1"/>
    </xf>
    <xf numFmtId="0" fontId="0" fillId="7" borderId="0" xfId="0" applyFill="1" applyAlignment="1">
      <alignment horizontal="center" vertical="center"/>
    </xf>
    <xf numFmtId="0" fontId="3" fillId="7" borderId="0" xfId="0" applyFont="1" applyFill="1" applyAlignment="1">
      <alignment horizontal="center" vertical="center" wrapText="1"/>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7" fillId="0" borderId="0" xfId="0" applyFont="1" applyFill="1" applyAlignment="1">
      <alignment horizontal="center" vertical="center" wrapText="1"/>
    </xf>
    <xf numFmtId="0" fontId="7" fillId="5" borderId="0" xfId="0" applyFont="1" applyFill="1" applyAlignment="1">
      <alignment horizontal="center" vertical="center" wrapText="1"/>
    </xf>
    <xf numFmtId="0" fontId="3" fillId="0" borderId="0" xfId="0" applyFont="1" applyFill="1" applyAlignment="1">
      <alignment horizontal="center" vertical="center" wrapText="1"/>
    </xf>
    <xf numFmtId="0" fontId="3" fillId="5"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0" fontId="12"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179" fontId="13" fillId="0" borderId="0" xfId="0" applyNumberFormat="1" applyFont="1" applyFill="1" applyAlignment="1">
      <alignment horizontal="center" vertical="center" wrapText="1"/>
    </xf>
    <xf numFmtId="10" fontId="10" fillId="0" borderId="0" xfId="0" applyNumberFormat="1" applyFont="1" applyFill="1" applyAlignment="1">
      <alignment horizontal="center" vertical="center" wrapText="1"/>
    </xf>
    <xf numFmtId="10" fontId="13" fillId="0" borderId="0" xfId="0" applyNumberFormat="1" applyFont="1" applyFill="1" applyAlignment="1">
      <alignment horizontal="center" vertical="center" wrapText="1"/>
    </xf>
    <xf numFmtId="176" fontId="4" fillId="0" borderId="1" xfId="0" applyNumberFormat="1" applyFont="1" applyFill="1" applyBorder="1" applyAlignment="1">
      <alignment horizontal="center" vertical="center" wrapText="1"/>
    </xf>
    <xf numFmtId="178" fontId="3" fillId="0" borderId="0" xfId="0" applyNumberFormat="1" applyFont="1" applyFill="1" applyAlignment="1">
      <alignment horizontal="center" vertical="center" wrapText="1"/>
    </xf>
    <xf numFmtId="0" fontId="1" fillId="5"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9" fontId="0" fillId="0" borderId="0" xfId="0" applyNumberFormat="1" applyFill="1" applyAlignment="1">
      <alignment horizontal="center" vertical="center" wrapText="1"/>
    </xf>
    <xf numFmtId="0" fontId="5" fillId="0" borderId="0" xfId="0" applyFont="1" applyFill="1" applyAlignment="1">
      <alignment horizontal="center" vertical="center" wrapText="1"/>
    </xf>
    <xf numFmtId="10" fontId="0" fillId="0" borderId="0" xfId="0" applyNumberFormat="1" applyFill="1" applyAlignment="1">
      <alignment horizontal="center" vertical="center" wrapText="1"/>
    </xf>
    <xf numFmtId="0" fontId="8" fillId="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0" fillId="5" borderId="0" xfId="0" applyFill="1">
      <alignment vertical="center"/>
    </xf>
    <xf numFmtId="177"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10" fontId="8"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7" borderId="0" xfId="0" applyFill="1">
      <alignment vertical="center"/>
    </xf>
    <xf numFmtId="0" fontId="7" fillId="0" borderId="0" xfId="0" applyFont="1" applyFill="1" applyAlignment="1">
      <alignment horizontal="left"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lignment vertical="center"/>
    </xf>
    <xf numFmtId="0" fontId="15" fillId="0" borderId="3" xfId="0"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0" fillId="8" borderId="0" xfId="0" applyFill="1" applyAlignment="1">
      <alignment horizontal="center" vertical="center" wrapText="1"/>
    </xf>
    <xf numFmtId="0" fontId="1" fillId="8" borderId="0" xfId="0" applyFont="1" applyFill="1" applyAlignment="1">
      <alignment horizontal="center" vertical="center" wrapText="1"/>
    </xf>
    <xf numFmtId="0" fontId="2" fillId="8" borderId="0" xfId="0" applyFont="1" applyFill="1" applyAlignment="1">
      <alignment horizontal="center" vertical="center" wrapText="1"/>
    </xf>
    <xf numFmtId="0" fontId="7" fillId="8" borderId="0" xfId="0" applyFont="1" applyFill="1" applyAlignment="1">
      <alignment horizontal="center" vertical="center" wrapText="1"/>
    </xf>
    <xf numFmtId="0" fontId="7" fillId="8" borderId="0" xfId="0" applyFont="1" applyFill="1" applyAlignment="1">
      <alignment horizontal="left" vertical="center" wrapText="1"/>
    </xf>
    <xf numFmtId="0" fontId="3" fillId="8" borderId="0" xfId="0" applyFont="1" applyFill="1" applyAlignment="1">
      <alignment horizontal="center" vertical="center" wrapText="1"/>
    </xf>
    <xf numFmtId="0" fontId="4"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179" fontId="13" fillId="8" borderId="0" xfId="0" applyNumberFormat="1" applyFont="1" applyFill="1" applyAlignment="1">
      <alignment horizontal="center" vertical="center" wrapText="1"/>
    </xf>
    <xf numFmtId="10" fontId="12" fillId="8" borderId="0" xfId="0" applyNumberFormat="1" applyFont="1" applyFill="1" applyAlignment="1">
      <alignment horizontal="center" vertical="center" wrapText="1"/>
    </xf>
    <xf numFmtId="0" fontId="12" fillId="8" borderId="0" xfId="0" applyFont="1" applyFill="1" applyAlignment="1">
      <alignment horizontal="center" vertical="center" wrapText="1"/>
    </xf>
    <xf numFmtId="10" fontId="13" fillId="8" borderId="0" xfId="0" applyNumberFormat="1" applyFont="1" applyFill="1" applyAlignment="1">
      <alignment horizontal="center" vertical="center" wrapText="1"/>
    </xf>
    <xf numFmtId="176" fontId="4" fillId="8" borderId="1" xfId="0" applyNumberFormat="1" applyFont="1" applyFill="1" applyBorder="1" applyAlignment="1">
      <alignment horizontal="center" vertical="center" wrapText="1"/>
    </xf>
    <xf numFmtId="178" fontId="3" fillId="8" borderId="0" xfId="0" applyNumberFormat="1" applyFont="1" applyFill="1" applyAlignment="1">
      <alignment horizontal="center" vertical="center" wrapText="1"/>
    </xf>
    <xf numFmtId="0" fontId="0" fillId="8"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 xfId="0" applyFont="1" applyFill="1" applyBorder="1" applyAlignment="1">
      <alignment vertical="center" wrapText="1"/>
    </xf>
    <xf numFmtId="0" fontId="5" fillId="8" borderId="1" xfId="0" applyNumberFormat="1" applyFont="1" applyFill="1" applyBorder="1" applyAlignment="1">
      <alignment horizontal="center" vertical="center" wrapText="1"/>
    </xf>
    <xf numFmtId="0" fontId="5" fillId="6"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0" fontId="16"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58" fontId="5" fillId="8" borderId="1"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0" fillId="8" borderId="0" xfId="0"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0" xfId="0" applyFont="1" applyFill="1" applyAlignment="1">
      <alignment horizontal="center" vertical="center" wrapText="1"/>
    </xf>
    <xf numFmtId="0" fontId="5" fillId="8" borderId="0" xfId="0" applyFont="1" applyFill="1" applyAlignment="1">
      <alignment horizontal="center" vertical="center" wrapText="1"/>
    </xf>
    <xf numFmtId="0" fontId="5" fillId="8" borderId="0" xfId="0" applyFont="1" applyFill="1" applyBorder="1" applyAlignment="1">
      <alignment horizontal="center" vertical="center" wrapText="1"/>
    </xf>
    <xf numFmtId="10" fontId="0" fillId="8" borderId="0" xfId="0" applyNumberFormat="1" applyFill="1" applyAlignment="1">
      <alignment horizontal="center" vertical="center" wrapText="1"/>
    </xf>
    <xf numFmtId="179" fontId="0" fillId="8" borderId="0" xfId="0" applyNumberFormat="1" applyFill="1" applyAlignment="1">
      <alignment horizontal="center" vertical="center" wrapText="1"/>
    </xf>
    <xf numFmtId="179" fontId="0" fillId="6" borderId="0" xfId="0" applyNumberFormat="1" applyFill="1" applyAlignment="1">
      <alignment horizontal="center" vertical="center" wrapText="1"/>
    </xf>
    <xf numFmtId="0" fontId="8" fillId="8" borderId="1"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0" fillId="8" borderId="0" xfId="0" applyFill="1">
      <alignment vertical="center"/>
    </xf>
    <xf numFmtId="177" fontId="8" fillId="8" borderId="1" xfId="0" applyNumberFormat="1" applyFont="1" applyFill="1" applyBorder="1" applyAlignment="1">
      <alignment horizontal="center" vertical="center" wrapText="1"/>
    </xf>
    <xf numFmtId="0" fontId="15" fillId="8" borderId="3" xfId="0" applyFont="1" applyFill="1" applyBorder="1" applyAlignment="1">
      <alignment horizontal="center" vertical="center" wrapText="1"/>
    </xf>
    <xf numFmtId="10" fontId="8" fillId="8" borderId="1" xfId="0" applyNumberFormat="1" applyFont="1" applyFill="1" applyBorder="1" applyAlignment="1">
      <alignment horizontal="center" vertical="center" wrapText="1"/>
    </xf>
    <xf numFmtId="0" fontId="8" fillId="8" borderId="0" xfId="0" applyFont="1" applyFill="1" applyAlignment="1">
      <alignment horizontal="center" vertical="center" wrapText="1"/>
    </xf>
    <xf numFmtId="10" fontId="8" fillId="8" borderId="3"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17" fillId="8" borderId="1" xfId="0" applyNumberFormat="1" applyFont="1" applyFill="1" applyBorder="1" applyAlignment="1">
      <alignment horizontal="center" vertical="center" wrapText="1"/>
    </xf>
    <xf numFmtId="0" fontId="0" fillId="8" borderId="1" xfId="0" applyNumberFormat="1" applyFont="1" applyFill="1" applyBorder="1" applyAlignment="1">
      <alignment horizontal="center" vertical="center" wrapText="1"/>
    </xf>
    <xf numFmtId="0" fontId="0" fillId="8" borderId="1" xfId="0" applyNumberFormat="1" applyFill="1" applyBorder="1" applyAlignment="1">
      <alignment horizontal="center" vertical="center" wrapText="1"/>
    </xf>
    <xf numFmtId="0" fontId="18" fillId="0" borderId="0" xfId="0" applyFont="1" applyFill="1" applyAlignment="1">
      <alignment horizontal="center" vertical="center" wrapText="1"/>
    </xf>
    <xf numFmtId="0" fontId="18" fillId="6" borderId="0" xfId="0" applyFont="1" applyFill="1" applyAlignment="1">
      <alignment horizontal="center" vertical="center" wrapText="1"/>
    </xf>
    <xf numFmtId="0" fontId="18" fillId="9" borderId="0" xfId="0" applyFont="1" applyFill="1" applyAlignment="1">
      <alignment horizontal="center" vertical="center" wrapText="1"/>
    </xf>
    <xf numFmtId="0" fontId="18" fillId="5" borderId="0" xfId="0" applyFont="1" applyFill="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8" fillId="0" borderId="0" xfId="0" applyNumberFormat="1" applyFont="1" applyFill="1" applyAlignment="1">
      <alignment horizontal="center" vertical="center" wrapText="1"/>
    </xf>
    <xf numFmtId="0" fontId="18" fillId="0" borderId="0" xfId="0" applyNumberFormat="1" applyFont="1" applyFill="1">
      <alignment vertical="center"/>
    </xf>
    <xf numFmtId="177" fontId="21" fillId="0" borderId="1"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18" fillId="6" borderId="1" xfId="0" applyNumberFormat="1" applyFont="1" applyFill="1" applyBorder="1" applyAlignment="1">
      <alignment horizontal="center" vertical="center" wrapText="1"/>
    </xf>
    <xf numFmtId="10" fontId="21" fillId="0" borderId="3"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6" borderId="1" xfId="0" applyNumberFormat="1" applyFont="1" applyFill="1" applyBorder="1" applyAlignment="1">
      <alignment horizontal="center" vertical="center" wrapText="1"/>
    </xf>
    <xf numFmtId="0" fontId="18" fillId="9" borderId="1" xfId="0" applyNumberFormat="1" applyFont="1" applyFill="1" applyBorder="1" applyAlignment="1">
      <alignment horizontal="center" vertical="center" wrapText="1"/>
    </xf>
    <xf numFmtId="0" fontId="20" fillId="9" borderId="1" xfId="0" applyNumberFormat="1" applyFont="1" applyFill="1" applyBorder="1" applyAlignment="1">
      <alignment horizontal="center" vertical="center" wrapText="1"/>
    </xf>
    <xf numFmtId="0" fontId="20" fillId="5" borderId="1" xfId="0" applyNumberFormat="1" applyFont="1" applyFill="1" applyBorder="1" applyAlignment="1">
      <alignment horizontal="center" vertical="center" wrapText="1"/>
    </xf>
    <xf numFmtId="0" fontId="23" fillId="6"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10" fontId="18" fillId="0" borderId="0" xfId="0" applyNumberFormat="1" applyFont="1" applyFill="1" applyAlignment="1">
      <alignment horizontal="center" vertical="center" wrapText="1"/>
    </xf>
    <xf numFmtId="179" fontId="18" fillId="0" borderId="0" xfId="0" applyNumberFormat="1" applyFont="1" applyFill="1" applyAlignment="1">
      <alignment horizontal="center" vertical="center" wrapText="1"/>
    </xf>
    <xf numFmtId="0" fontId="20" fillId="6" borderId="0"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5" borderId="0" xfId="0" applyFont="1" applyFill="1" applyBorder="1" applyAlignment="1">
      <alignment horizontal="center" vertical="center" wrapText="1"/>
    </xf>
    <xf numFmtId="179" fontId="18" fillId="5" borderId="0" xfId="0" applyNumberFormat="1" applyFont="1" applyFill="1" applyAlignment="1">
      <alignment horizontal="center" vertical="center" wrapText="1"/>
    </xf>
    <xf numFmtId="0" fontId="18" fillId="7" borderId="0" xfId="0" applyFont="1" applyFill="1" applyAlignment="1">
      <alignment horizontal="center" vertical="center" wrapText="1"/>
    </xf>
    <xf numFmtId="0" fontId="1" fillId="7" borderId="0" xfId="0" applyFont="1" applyFill="1" applyAlignment="1">
      <alignment horizontal="center" vertical="center" wrapText="1"/>
    </xf>
    <xf numFmtId="0" fontId="4" fillId="7" borderId="4"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18" fillId="7" borderId="1" xfId="0" applyNumberFormat="1" applyFont="1" applyFill="1" applyBorder="1" applyAlignment="1">
      <alignment horizontal="center" vertical="center" wrapText="1"/>
    </xf>
    <xf numFmtId="0" fontId="20" fillId="7" borderId="1" xfId="0" applyNumberFormat="1" applyFont="1" applyFill="1" applyBorder="1" applyAlignment="1">
      <alignment horizontal="center" vertical="center" wrapText="1"/>
    </xf>
    <xf numFmtId="0" fontId="20"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5" fillId="7" borderId="1" xfId="0" applyNumberFormat="1" applyFont="1" applyFill="1" applyBorder="1" applyAlignment="1">
      <alignment horizontal="center" vertical="center" wrapText="1"/>
    </xf>
    <xf numFmtId="58" fontId="18" fillId="7" borderId="1" xfId="0" applyNumberFormat="1" applyFont="1" applyFill="1" applyBorder="1" applyAlignment="1">
      <alignment horizontal="center" vertical="center" wrapText="1"/>
    </xf>
    <xf numFmtId="0" fontId="23" fillId="7" borderId="1" xfId="0" applyNumberFormat="1" applyFont="1" applyFill="1" applyBorder="1" applyAlignment="1">
      <alignment horizontal="center" vertical="center" wrapText="1"/>
    </xf>
    <xf numFmtId="176" fontId="4" fillId="7" borderId="1"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1" xfId="0" applyFont="1" applyFill="1" applyBorder="1" applyAlignment="1">
      <alignment vertical="center" wrapText="1"/>
    </xf>
    <xf numFmtId="58" fontId="20" fillId="7" borderId="1"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9" fillId="7" borderId="0" xfId="0" applyFont="1" applyFill="1" applyAlignment="1">
      <alignment horizontal="center" vertical="center" wrapText="1"/>
    </xf>
    <xf numFmtId="0" fontId="21" fillId="7" borderId="3" xfId="0" applyFont="1" applyFill="1" applyBorder="1" applyAlignment="1">
      <alignment horizontal="center" vertical="center" wrapText="1"/>
    </xf>
    <xf numFmtId="10" fontId="21" fillId="7" borderId="1" xfId="0" applyNumberFormat="1" applyFont="1" applyFill="1" applyBorder="1" applyAlignment="1">
      <alignment horizontal="center" vertical="center" wrapText="1"/>
    </xf>
    <xf numFmtId="58" fontId="18"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s>
  <dxfs count="2">
    <dxf>
      <font>
        <color rgb="FF9C0006"/>
      </font>
      <fill>
        <patternFill patternType="solid">
          <bgColor rgb="FFFFC7CE"/>
        </patternFill>
      </fill>
    </dxf>
    <dxf>
      <fill>
        <patternFill patternType="solid">
          <bgColor theme="0" tint="-0.149998474074526"/>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28"/>
  <sheetViews>
    <sheetView tabSelected="1" view="pageBreakPreview" zoomScale="85" zoomScaleNormal="70" workbookViewId="0">
      <pane xSplit="2" ySplit="7" topLeftCell="C8" activePane="bottomRight" state="frozenSplit"/>
      <selection/>
      <selection pane="topRight"/>
      <selection pane="bottomLeft"/>
      <selection pane="bottomRight" activeCell="A2" sqref="A2:J2"/>
    </sheetView>
  </sheetViews>
  <sheetFormatPr defaultColWidth="9" defaultRowHeight="13.5"/>
  <cols>
    <col min="1" max="1" width="7.5" style="179" customWidth="1"/>
    <col min="2" max="2" width="17.25" style="179" customWidth="1"/>
    <col min="3" max="3" width="9" style="179" customWidth="1"/>
    <col min="4" max="4" width="9.38333333333333" style="179" customWidth="1" outlineLevel="1"/>
    <col min="5" max="5" width="11.3833333333333" style="179" customWidth="1"/>
    <col min="6" max="6" width="12.5" style="179" customWidth="1"/>
    <col min="7" max="7" width="10.25" style="179" customWidth="1"/>
    <col min="8" max="8" width="9" style="179" customWidth="1"/>
    <col min="9" max="9" width="32.35" style="179" customWidth="1"/>
    <col min="10" max="10" width="13.25" style="179" customWidth="1" outlineLevel="1"/>
    <col min="11" max="16384" width="9" style="179"/>
  </cols>
  <sheetData>
    <row r="1" s="179" customFormat="1" ht="23.1" customHeight="1" spans="1:2">
      <c r="A1" s="184" t="s">
        <v>0</v>
      </c>
      <c r="B1" s="184"/>
    </row>
    <row r="2" s="64" customFormat="1" ht="38" customHeight="1" spans="1:10">
      <c r="A2" s="69" t="s">
        <v>1</v>
      </c>
      <c r="B2" s="69"/>
      <c r="C2" s="69"/>
      <c r="D2" s="69"/>
      <c r="E2" s="69"/>
      <c r="F2" s="69"/>
      <c r="G2" s="69"/>
      <c r="H2" s="69"/>
      <c r="I2" s="69"/>
      <c r="J2" s="69"/>
    </row>
    <row r="3" s="64" customFormat="1" ht="18" hidden="1" customHeight="1" outlineLevel="1" spans="1:10">
      <c r="A3" s="69"/>
      <c r="B3" s="69"/>
      <c r="C3" s="69"/>
      <c r="D3" s="69"/>
      <c r="E3" s="76">
        <v>6321597.87</v>
      </c>
      <c r="F3" s="77">
        <f>SUBTOTAL(9,F8:F107)/10000</f>
        <v>811.525806</v>
      </c>
      <c r="G3" s="77">
        <f>SUBTOTAL(9,G8:G107)/10000</f>
        <v>393.46805</v>
      </c>
      <c r="H3" s="77"/>
      <c r="I3" s="81">
        <v>2977063.55</v>
      </c>
      <c r="J3" s="75">
        <f>(G108-I3)/I3</f>
        <v>-0.999867833506611</v>
      </c>
    </row>
    <row r="4" s="65" customFormat="1" ht="17" customHeight="1" collapsed="1" spans="1:10">
      <c r="A4" s="71" t="s">
        <v>2</v>
      </c>
      <c r="B4" s="71" t="s">
        <v>3</v>
      </c>
      <c r="C4" s="71" t="s">
        <v>4</v>
      </c>
      <c r="D4" s="71" t="s">
        <v>5</v>
      </c>
      <c r="E4" s="71" t="s">
        <v>6</v>
      </c>
      <c r="F4" s="80" t="s">
        <v>7</v>
      </c>
      <c r="G4" s="80" t="s">
        <v>8</v>
      </c>
      <c r="H4" s="71" t="s">
        <v>9</v>
      </c>
      <c r="I4" s="71" t="s">
        <v>10</v>
      </c>
      <c r="J4" s="71" t="s">
        <v>11</v>
      </c>
    </row>
    <row r="5" s="65" customFormat="1" ht="17" customHeight="1" spans="1:10">
      <c r="A5" s="71"/>
      <c r="B5" s="71"/>
      <c r="C5" s="71"/>
      <c r="D5" s="71"/>
      <c r="E5" s="71"/>
      <c r="F5" s="80"/>
      <c r="G5" s="80"/>
      <c r="H5" s="71"/>
      <c r="I5" s="71"/>
      <c r="J5" s="71"/>
    </row>
    <row r="6" s="65" customFormat="1" ht="22" customHeight="1" spans="1:10">
      <c r="A6" s="71"/>
      <c r="B6" s="71"/>
      <c r="C6" s="71"/>
      <c r="D6" s="71"/>
      <c r="E6" s="71"/>
      <c r="F6" s="80"/>
      <c r="G6" s="80"/>
      <c r="H6" s="71"/>
      <c r="I6" s="71"/>
      <c r="J6" s="71"/>
    </row>
    <row r="7" s="65" customFormat="1" ht="49" customHeight="1" outlineLevel="1" spans="1:10">
      <c r="A7" s="71"/>
      <c r="B7" s="71"/>
      <c r="C7" s="71"/>
      <c r="D7" s="71"/>
      <c r="E7" s="71"/>
      <c r="F7" s="80"/>
      <c r="G7" s="80"/>
      <c r="H7" s="71"/>
      <c r="I7" s="71"/>
      <c r="J7" s="71"/>
    </row>
    <row r="8" s="179" customFormat="1" ht="76" customHeight="1" spans="1:10">
      <c r="A8" s="185">
        <v>1</v>
      </c>
      <c r="B8" s="185" t="s">
        <v>12</v>
      </c>
      <c r="C8" s="185" t="s">
        <v>13</v>
      </c>
      <c r="D8" s="185" t="s">
        <v>14</v>
      </c>
      <c r="E8" s="185" t="s">
        <v>15</v>
      </c>
      <c r="F8" s="185">
        <v>1000000</v>
      </c>
      <c r="G8" s="185">
        <v>600000</v>
      </c>
      <c r="H8" s="185" t="s">
        <v>16</v>
      </c>
      <c r="I8" s="185" t="s">
        <v>17</v>
      </c>
      <c r="J8" s="185" t="s">
        <v>18</v>
      </c>
    </row>
    <row r="9" s="179" customFormat="1" ht="76" customHeight="1" spans="1:10">
      <c r="A9" s="185">
        <v>2</v>
      </c>
      <c r="B9" s="185" t="s">
        <v>19</v>
      </c>
      <c r="C9" s="185" t="s">
        <v>20</v>
      </c>
      <c r="D9" s="185" t="s">
        <v>14</v>
      </c>
      <c r="E9" s="185" t="s">
        <v>15</v>
      </c>
      <c r="F9" s="185">
        <v>779928.98</v>
      </c>
      <c r="G9" s="185">
        <v>500000</v>
      </c>
      <c r="H9" s="267" t="s">
        <v>16</v>
      </c>
      <c r="I9" s="185" t="s">
        <v>21</v>
      </c>
      <c r="J9" s="185" t="s">
        <v>22</v>
      </c>
    </row>
    <row r="10" s="179" customFormat="1" ht="207" customHeight="1" spans="1:10">
      <c r="A10" s="185">
        <v>3</v>
      </c>
      <c r="B10" s="185" t="s">
        <v>23</v>
      </c>
      <c r="C10" s="185" t="s">
        <v>24</v>
      </c>
      <c r="D10" s="185" t="s">
        <v>14</v>
      </c>
      <c r="E10" s="185" t="s">
        <v>15</v>
      </c>
      <c r="F10" s="185">
        <v>331900</v>
      </c>
      <c r="G10" s="185">
        <v>150000</v>
      </c>
      <c r="H10" s="185" t="s">
        <v>16</v>
      </c>
      <c r="I10" s="185" t="s">
        <v>25</v>
      </c>
      <c r="J10" s="185" t="s">
        <v>26</v>
      </c>
    </row>
    <row r="11" s="179" customFormat="1" ht="76" customHeight="1" spans="1:10">
      <c r="A11" s="185">
        <v>4</v>
      </c>
      <c r="B11" s="185" t="s">
        <v>27</v>
      </c>
      <c r="C11" s="185" t="s">
        <v>20</v>
      </c>
      <c r="D11" s="185" t="s">
        <v>14</v>
      </c>
      <c r="E11" s="185" t="s">
        <v>15</v>
      </c>
      <c r="F11" s="185">
        <v>150000</v>
      </c>
      <c r="G11" s="185">
        <v>65000</v>
      </c>
      <c r="H11" s="185" t="s">
        <v>16</v>
      </c>
      <c r="I11" s="185" t="s">
        <v>28</v>
      </c>
      <c r="J11" s="185" t="s">
        <v>29</v>
      </c>
    </row>
    <row r="12" s="179" customFormat="1" ht="76" customHeight="1" spans="1:10">
      <c r="A12" s="185">
        <v>5</v>
      </c>
      <c r="B12" s="185" t="s">
        <v>30</v>
      </c>
      <c r="C12" s="185" t="s">
        <v>13</v>
      </c>
      <c r="D12" s="185" t="s">
        <v>14</v>
      </c>
      <c r="E12" s="185" t="s">
        <v>15</v>
      </c>
      <c r="F12" s="185">
        <v>120000</v>
      </c>
      <c r="G12" s="185">
        <v>60000</v>
      </c>
      <c r="H12" s="185" t="s">
        <v>16</v>
      </c>
      <c r="I12" s="185" t="s">
        <v>31</v>
      </c>
      <c r="J12" s="185" t="s">
        <v>32</v>
      </c>
    </row>
    <row r="13" s="179" customFormat="1" ht="76" customHeight="1" spans="1:10">
      <c r="A13" s="185">
        <v>6</v>
      </c>
      <c r="B13" s="185" t="s">
        <v>33</v>
      </c>
      <c r="C13" s="185" t="s">
        <v>13</v>
      </c>
      <c r="D13" s="185" t="s">
        <v>14</v>
      </c>
      <c r="E13" s="185" t="s">
        <v>15</v>
      </c>
      <c r="F13" s="185">
        <v>102000</v>
      </c>
      <c r="G13" s="185">
        <v>32000</v>
      </c>
      <c r="H13" s="185" t="s">
        <v>16</v>
      </c>
      <c r="I13" s="185" t="s">
        <v>34</v>
      </c>
      <c r="J13" s="185" t="s">
        <v>35</v>
      </c>
    </row>
    <row r="14" s="179" customFormat="1" ht="76" customHeight="1" spans="1:10">
      <c r="A14" s="185">
        <v>7</v>
      </c>
      <c r="B14" s="185" t="s">
        <v>36</v>
      </c>
      <c r="C14" s="185" t="s">
        <v>37</v>
      </c>
      <c r="D14" s="185" t="s">
        <v>14</v>
      </c>
      <c r="E14" s="185" t="s">
        <v>15</v>
      </c>
      <c r="F14" s="185">
        <v>75000</v>
      </c>
      <c r="G14" s="185">
        <v>40000</v>
      </c>
      <c r="H14" s="185" t="s">
        <v>16</v>
      </c>
      <c r="I14" s="185" t="s">
        <v>38</v>
      </c>
      <c r="J14" s="185" t="s">
        <v>39</v>
      </c>
    </row>
    <row r="15" s="179" customFormat="1" ht="76" customHeight="1" spans="1:10">
      <c r="A15" s="185">
        <v>8</v>
      </c>
      <c r="B15" s="185" t="s">
        <v>40</v>
      </c>
      <c r="C15" s="185" t="s">
        <v>13</v>
      </c>
      <c r="D15" s="185" t="s">
        <v>14</v>
      </c>
      <c r="E15" s="185" t="s">
        <v>15</v>
      </c>
      <c r="F15" s="185">
        <v>61353</v>
      </c>
      <c r="G15" s="185">
        <v>40000</v>
      </c>
      <c r="H15" s="185" t="s">
        <v>16</v>
      </c>
      <c r="I15" s="185" t="s">
        <v>41</v>
      </c>
      <c r="J15" s="185" t="s">
        <v>42</v>
      </c>
    </row>
    <row r="16" s="179" customFormat="1" ht="76" customHeight="1" spans="1:10">
      <c r="A16" s="185">
        <v>9</v>
      </c>
      <c r="B16" s="185" t="s">
        <v>43</v>
      </c>
      <c r="C16" s="185" t="s">
        <v>44</v>
      </c>
      <c r="D16" s="185" t="s">
        <v>14</v>
      </c>
      <c r="E16" s="185" t="s">
        <v>15</v>
      </c>
      <c r="F16" s="185">
        <v>47914.96</v>
      </c>
      <c r="G16" s="185">
        <v>15000</v>
      </c>
      <c r="H16" s="185" t="s">
        <v>16</v>
      </c>
      <c r="I16" s="185" t="s">
        <v>45</v>
      </c>
      <c r="J16" s="185" t="s">
        <v>46</v>
      </c>
    </row>
    <row r="17" s="179" customFormat="1" ht="76" customHeight="1" spans="1:10">
      <c r="A17" s="185">
        <v>10</v>
      </c>
      <c r="B17" s="185" t="s">
        <v>47</v>
      </c>
      <c r="C17" s="185" t="s">
        <v>13</v>
      </c>
      <c r="D17" s="185" t="s">
        <v>14</v>
      </c>
      <c r="E17" s="185" t="s">
        <v>15</v>
      </c>
      <c r="F17" s="185">
        <v>38396.01</v>
      </c>
      <c r="G17" s="185">
        <v>15000</v>
      </c>
      <c r="H17" s="185" t="s">
        <v>16</v>
      </c>
      <c r="I17" s="185" t="s">
        <v>48</v>
      </c>
      <c r="J17" s="185" t="s">
        <v>49</v>
      </c>
    </row>
    <row r="18" s="179" customFormat="1" ht="76" customHeight="1" spans="1:10">
      <c r="A18" s="185">
        <v>11</v>
      </c>
      <c r="B18" s="185" t="s">
        <v>50</v>
      </c>
      <c r="C18" s="185" t="s">
        <v>13</v>
      </c>
      <c r="D18" s="185" t="s">
        <v>14</v>
      </c>
      <c r="E18" s="185" t="s">
        <v>15</v>
      </c>
      <c r="F18" s="185">
        <v>36000</v>
      </c>
      <c r="G18" s="185">
        <v>15000</v>
      </c>
      <c r="H18" s="185" t="s">
        <v>16</v>
      </c>
      <c r="I18" s="185" t="s">
        <v>51</v>
      </c>
      <c r="J18" s="185" t="s">
        <v>52</v>
      </c>
    </row>
    <row r="19" s="179" customFormat="1" ht="76" customHeight="1" spans="1:10">
      <c r="A19" s="185">
        <v>12</v>
      </c>
      <c r="B19" s="185" t="s">
        <v>53</v>
      </c>
      <c r="C19" s="185" t="s">
        <v>44</v>
      </c>
      <c r="D19" s="185" t="s">
        <v>14</v>
      </c>
      <c r="E19" s="185" t="s">
        <v>15</v>
      </c>
      <c r="F19" s="185">
        <v>33126.9</v>
      </c>
      <c r="G19" s="185">
        <v>15000</v>
      </c>
      <c r="H19" s="185" t="s">
        <v>16</v>
      </c>
      <c r="I19" s="185" t="s">
        <v>54</v>
      </c>
      <c r="J19" s="185" t="s">
        <v>55</v>
      </c>
    </row>
    <row r="20" s="179" customFormat="1" ht="76" customHeight="1" spans="1:10">
      <c r="A20" s="185">
        <v>13</v>
      </c>
      <c r="B20" s="185" t="s">
        <v>56</v>
      </c>
      <c r="C20" s="185" t="s">
        <v>13</v>
      </c>
      <c r="D20" s="185" t="s">
        <v>14</v>
      </c>
      <c r="E20" s="185" t="s">
        <v>57</v>
      </c>
      <c r="F20" s="185">
        <v>29000</v>
      </c>
      <c r="G20" s="185">
        <v>15000</v>
      </c>
      <c r="H20" s="185" t="s">
        <v>16</v>
      </c>
      <c r="I20" s="185" t="s">
        <v>58</v>
      </c>
      <c r="J20" s="185" t="s">
        <v>59</v>
      </c>
    </row>
    <row r="21" s="179" customFormat="1" ht="76" customHeight="1" spans="1:10">
      <c r="A21" s="185">
        <v>14</v>
      </c>
      <c r="B21" s="185" t="s">
        <v>60</v>
      </c>
      <c r="C21" s="185" t="s">
        <v>20</v>
      </c>
      <c r="D21" s="185" t="s">
        <v>14</v>
      </c>
      <c r="E21" s="185" t="s">
        <v>15</v>
      </c>
      <c r="F21" s="185">
        <v>23689.96</v>
      </c>
      <c r="G21" s="185">
        <v>13000</v>
      </c>
      <c r="H21" s="185" t="s">
        <v>16</v>
      </c>
      <c r="I21" s="185" t="s">
        <v>61</v>
      </c>
      <c r="J21" s="185" t="s">
        <v>46</v>
      </c>
    </row>
    <row r="22" s="179" customFormat="1" ht="76" customHeight="1" spans="1:10">
      <c r="A22" s="185">
        <v>15</v>
      </c>
      <c r="B22" s="185" t="s">
        <v>62</v>
      </c>
      <c r="C22" s="185" t="s">
        <v>13</v>
      </c>
      <c r="D22" s="185" t="s">
        <v>14</v>
      </c>
      <c r="E22" s="185" t="s">
        <v>15</v>
      </c>
      <c r="F22" s="185">
        <v>23553</v>
      </c>
      <c r="G22" s="185">
        <v>10000</v>
      </c>
      <c r="H22" s="185" t="s">
        <v>16</v>
      </c>
      <c r="I22" s="185" t="s">
        <v>63</v>
      </c>
      <c r="J22" s="185" t="s">
        <v>64</v>
      </c>
    </row>
    <row r="23" s="179" customFormat="1" ht="76" customHeight="1" spans="1:10">
      <c r="A23" s="185">
        <v>16</v>
      </c>
      <c r="B23" s="185" t="s">
        <v>65</v>
      </c>
      <c r="C23" s="185" t="s">
        <v>13</v>
      </c>
      <c r="D23" s="185" t="s">
        <v>14</v>
      </c>
      <c r="E23" s="185" t="s">
        <v>15</v>
      </c>
      <c r="F23" s="185">
        <v>23500</v>
      </c>
      <c r="G23" s="185">
        <v>10000</v>
      </c>
      <c r="H23" s="185" t="s">
        <v>16</v>
      </c>
      <c r="I23" s="185" t="s">
        <v>66</v>
      </c>
      <c r="J23" s="185" t="s">
        <v>67</v>
      </c>
    </row>
    <row r="24" s="179" customFormat="1" ht="76" customHeight="1" spans="1:10">
      <c r="A24" s="185">
        <v>17</v>
      </c>
      <c r="B24" s="185" t="s">
        <v>68</v>
      </c>
      <c r="C24" s="185" t="s">
        <v>13</v>
      </c>
      <c r="D24" s="185" t="s">
        <v>14</v>
      </c>
      <c r="E24" s="185" t="s">
        <v>69</v>
      </c>
      <c r="F24" s="185">
        <v>22500</v>
      </c>
      <c r="G24" s="185">
        <v>15000</v>
      </c>
      <c r="H24" s="185" t="s">
        <v>16</v>
      </c>
      <c r="I24" s="185" t="s">
        <v>70</v>
      </c>
      <c r="J24" s="185" t="s">
        <v>71</v>
      </c>
    </row>
    <row r="25" s="179" customFormat="1" ht="76" customHeight="1" spans="1:10">
      <c r="A25" s="185">
        <v>18</v>
      </c>
      <c r="B25" s="185" t="s">
        <v>72</v>
      </c>
      <c r="C25" s="185" t="s">
        <v>13</v>
      </c>
      <c r="D25" s="185" t="s">
        <v>14</v>
      </c>
      <c r="E25" s="185" t="s">
        <v>15</v>
      </c>
      <c r="F25" s="185">
        <v>20600</v>
      </c>
      <c r="G25" s="185">
        <v>10000</v>
      </c>
      <c r="H25" s="185" t="s">
        <v>16</v>
      </c>
      <c r="I25" s="185" t="s">
        <v>73</v>
      </c>
      <c r="J25" s="185" t="s">
        <v>74</v>
      </c>
    </row>
    <row r="26" s="179" customFormat="1" ht="76" customHeight="1" spans="1:10">
      <c r="A26" s="185">
        <v>19</v>
      </c>
      <c r="B26" s="185" t="s">
        <v>75</v>
      </c>
      <c r="C26" s="185" t="s">
        <v>76</v>
      </c>
      <c r="D26" s="185" t="s">
        <v>14</v>
      </c>
      <c r="E26" s="185" t="s">
        <v>15</v>
      </c>
      <c r="F26" s="185">
        <v>19930</v>
      </c>
      <c r="G26" s="185">
        <v>13000</v>
      </c>
      <c r="H26" s="185" t="s">
        <v>16</v>
      </c>
      <c r="I26" s="185" t="s">
        <v>77</v>
      </c>
      <c r="J26" s="185" t="s">
        <v>78</v>
      </c>
    </row>
    <row r="27" s="179" customFormat="1" ht="76" customHeight="1" spans="1:10">
      <c r="A27" s="185">
        <v>20</v>
      </c>
      <c r="B27" s="185" t="s">
        <v>79</v>
      </c>
      <c r="C27" s="185" t="s">
        <v>13</v>
      </c>
      <c r="D27" s="185" t="s">
        <v>14</v>
      </c>
      <c r="E27" s="185" t="s">
        <v>15</v>
      </c>
      <c r="F27" s="185">
        <v>14000</v>
      </c>
      <c r="G27" s="185">
        <v>8000</v>
      </c>
      <c r="H27" s="185" t="s">
        <v>16</v>
      </c>
      <c r="I27" s="185" t="s">
        <v>80</v>
      </c>
      <c r="J27" s="185" t="s">
        <v>81</v>
      </c>
    </row>
    <row r="28" s="179" customFormat="1" ht="76" customHeight="1" spans="1:10">
      <c r="A28" s="185">
        <v>21</v>
      </c>
      <c r="B28" s="185" t="s">
        <v>82</v>
      </c>
      <c r="C28" s="185" t="s">
        <v>44</v>
      </c>
      <c r="D28" s="185" t="s">
        <v>14</v>
      </c>
      <c r="E28" s="185" t="s">
        <v>15</v>
      </c>
      <c r="F28" s="185">
        <v>13978</v>
      </c>
      <c r="G28" s="185">
        <v>6000</v>
      </c>
      <c r="H28" s="185" t="s">
        <v>16</v>
      </c>
      <c r="I28" s="185" t="s">
        <v>83</v>
      </c>
      <c r="J28" s="185" t="s">
        <v>46</v>
      </c>
    </row>
    <row r="29" s="179" customFormat="1" ht="76" customHeight="1" spans="1:10">
      <c r="A29" s="185">
        <v>22</v>
      </c>
      <c r="B29" s="185" t="s">
        <v>84</v>
      </c>
      <c r="C29" s="185" t="s">
        <v>13</v>
      </c>
      <c r="D29" s="185" t="s">
        <v>14</v>
      </c>
      <c r="E29" s="185" t="s">
        <v>15</v>
      </c>
      <c r="F29" s="185">
        <v>11000</v>
      </c>
      <c r="G29" s="185">
        <v>5000</v>
      </c>
      <c r="H29" s="185" t="s">
        <v>16</v>
      </c>
      <c r="I29" s="185" t="s">
        <v>85</v>
      </c>
      <c r="J29" s="185" t="s">
        <v>78</v>
      </c>
    </row>
    <row r="30" s="179" customFormat="1" ht="76" customHeight="1" spans="1:10">
      <c r="A30" s="185">
        <v>23</v>
      </c>
      <c r="B30" s="185" t="s">
        <v>86</v>
      </c>
      <c r="C30" s="185" t="s">
        <v>13</v>
      </c>
      <c r="D30" s="185" t="s">
        <v>14</v>
      </c>
      <c r="E30" s="185" t="s">
        <v>57</v>
      </c>
      <c r="F30" s="185">
        <v>82510</v>
      </c>
      <c r="G30" s="185">
        <v>40000</v>
      </c>
      <c r="H30" s="185" t="s">
        <v>16</v>
      </c>
      <c r="I30" s="185" t="s">
        <v>87</v>
      </c>
      <c r="J30" s="185" t="s">
        <v>88</v>
      </c>
    </row>
    <row r="31" s="179" customFormat="1" ht="76" customHeight="1" spans="1:10">
      <c r="A31" s="185">
        <v>24</v>
      </c>
      <c r="B31" s="185" t="s">
        <v>89</v>
      </c>
      <c r="C31" s="185" t="s">
        <v>13</v>
      </c>
      <c r="D31" s="185" t="s">
        <v>14</v>
      </c>
      <c r="E31" s="185" t="s">
        <v>15</v>
      </c>
      <c r="F31" s="185">
        <v>28500</v>
      </c>
      <c r="G31" s="185">
        <v>15000</v>
      </c>
      <c r="H31" s="185" t="s">
        <v>16</v>
      </c>
      <c r="I31" s="185" t="s">
        <v>90</v>
      </c>
      <c r="J31" s="185" t="s">
        <v>78</v>
      </c>
    </row>
    <row r="32" s="179" customFormat="1" ht="76" customHeight="1" spans="1:10">
      <c r="A32" s="185">
        <v>25</v>
      </c>
      <c r="B32" s="185" t="s">
        <v>91</v>
      </c>
      <c r="C32" s="185" t="s">
        <v>20</v>
      </c>
      <c r="D32" s="185" t="s">
        <v>14</v>
      </c>
      <c r="E32" s="185" t="s">
        <v>57</v>
      </c>
      <c r="F32" s="185">
        <v>10550</v>
      </c>
      <c r="G32" s="185">
        <v>6000</v>
      </c>
      <c r="H32" s="185" t="s">
        <v>16</v>
      </c>
      <c r="I32" s="185" t="s">
        <v>92</v>
      </c>
      <c r="J32" s="185" t="s">
        <v>93</v>
      </c>
    </row>
    <row r="33" s="179" customFormat="1" ht="76" customHeight="1" spans="1:10">
      <c r="A33" s="185">
        <v>26</v>
      </c>
      <c r="B33" s="185" t="s">
        <v>94</v>
      </c>
      <c r="C33" s="185" t="s">
        <v>44</v>
      </c>
      <c r="D33" s="185" t="s">
        <v>95</v>
      </c>
      <c r="E33" s="185" t="s">
        <v>69</v>
      </c>
      <c r="F33" s="185">
        <v>15190.36</v>
      </c>
      <c r="G33" s="185">
        <v>5000</v>
      </c>
      <c r="H33" s="185" t="s">
        <v>16</v>
      </c>
      <c r="I33" s="185" t="s">
        <v>96</v>
      </c>
      <c r="J33" s="185" t="s">
        <v>97</v>
      </c>
    </row>
    <row r="34" s="179" customFormat="1" ht="76" customHeight="1" spans="1:10">
      <c r="A34" s="185">
        <v>27</v>
      </c>
      <c r="B34" s="185" t="s">
        <v>98</v>
      </c>
      <c r="C34" s="185" t="s">
        <v>13</v>
      </c>
      <c r="D34" s="186" t="s">
        <v>95</v>
      </c>
      <c r="E34" s="185" t="s">
        <v>69</v>
      </c>
      <c r="F34" s="185">
        <v>14839.82</v>
      </c>
      <c r="G34" s="185">
        <v>8000</v>
      </c>
      <c r="H34" s="185" t="s">
        <v>16</v>
      </c>
      <c r="I34" s="185" t="s">
        <v>99</v>
      </c>
      <c r="J34" s="185" t="s">
        <v>100</v>
      </c>
    </row>
    <row r="35" s="179" customFormat="1" ht="76" customHeight="1" spans="1:10">
      <c r="A35" s="185">
        <v>28</v>
      </c>
      <c r="B35" s="185" t="s">
        <v>101</v>
      </c>
      <c r="C35" s="185" t="s">
        <v>13</v>
      </c>
      <c r="D35" s="186" t="s">
        <v>95</v>
      </c>
      <c r="E35" s="185" t="s">
        <v>69</v>
      </c>
      <c r="F35" s="185">
        <v>9987.49</v>
      </c>
      <c r="G35" s="185">
        <v>5000</v>
      </c>
      <c r="H35" s="185" t="s">
        <v>16</v>
      </c>
      <c r="I35" s="185" t="s">
        <v>102</v>
      </c>
      <c r="J35" s="185" t="s">
        <v>97</v>
      </c>
    </row>
    <row r="36" s="179" customFormat="1" ht="97" customHeight="1" spans="1:10">
      <c r="A36" s="185">
        <v>29</v>
      </c>
      <c r="B36" s="185" t="s">
        <v>103</v>
      </c>
      <c r="C36" s="185" t="s">
        <v>13</v>
      </c>
      <c r="D36" s="185" t="s">
        <v>95</v>
      </c>
      <c r="E36" s="185" t="s">
        <v>69</v>
      </c>
      <c r="F36" s="185">
        <v>6750</v>
      </c>
      <c r="G36" s="185">
        <v>2000</v>
      </c>
      <c r="H36" s="185" t="s">
        <v>16</v>
      </c>
      <c r="I36" s="185" t="s">
        <v>104</v>
      </c>
      <c r="J36" s="185" t="s">
        <v>100</v>
      </c>
    </row>
    <row r="37" s="179" customFormat="1" ht="76" customHeight="1" spans="1:10">
      <c r="A37" s="185">
        <v>30</v>
      </c>
      <c r="B37" s="185" t="s">
        <v>105</v>
      </c>
      <c r="C37" s="185" t="s">
        <v>37</v>
      </c>
      <c r="D37" s="185" t="s">
        <v>14</v>
      </c>
      <c r="E37" s="185" t="s">
        <v>106</v>
      </c>
      <c r="F37" s="185">
        <v>150000</v>
      </c>
      <c r="G37" s="185">
        <v>50000</v>
      </c>
      <c r="H37" s="185" t="s">
        <v>16</v>
      </c>
      <c r="I37" s="185" t="s">
        <v>107</v>
      </c>
      <c r="J37" s="185" t="s">
        <v>108</v>
      </c>
    </row>
    <row r="38" s="179" customFormat="1" ht="76" customHeight="1" spans="1:10">
      <c r="A38" s="185">
        <v>31</v>
      </c>
      <c r="B38" s="185" t="s">
        <v>109</v>
      </c>
      <c r="C38" s="185" t="s">
        <v>44</v>
      </c>
      <c r="D38" s="185" t="s">
        <v>14</v>
      </c>
      <c r="E38" s="185" t="s">
        <v>106</v>
      </c>
      <c r="F38" s="185">
        <v>90000</v>
      </c>
      <c r="G38" s="185">
        <v>50000</v>
      </c>
      <c r="H38" s="185" t="s">
        <v>16</v>
      </c>
      <c r="I38" s="185" t="s">
        <v>110</v>
      </c>
      <c r="J38" s="185" t="s">
        <v>111</v>
      </c>
    </row>
    <row r="39" s="179" customFormat="1" ht="76" customHeight="1" spans="1:10">
      <c r="A39" s="185">
        <v>32</v>
      </c>
      <c r="B39" s="185" t="s">
        <v>112</v>
      </c>
      <c r="C39" s="185" t="s">
        <v>76</v>
      </c>
      <c r="D39" s="185" t="s">
        <v>14</v>
      </c>
      <c r="E39" s="185" t="s">
        <v>106</v>
      </c>
      <c r="F39" s="185">
        <v>85400</v>
      </c>
      <c r="G39" s="185">
        <v>30000</v>
      </c>
      <c r="H39" s="185" t="s">
        <v>16</v>
      </c>
      <c r="I39" s="185" t="s">
        <v>113</v>
      </c>
      <c r="J39" s="185" t="s">
        <v>114</v>
      </c>
    </row>
    <row r="40" s="179" customFormat="1" ht="123" customHeight="1" spans="1:10">
      <c r="A40" s="185">
        <v>33</v>
      </c>
      <c r="B40" s="185" t="s">
        <v>115</v>
      </c>
      <c r="C40" s="185" t="s">
        <v>13</v>
      </c>
      <c r="D40" s="185" t="s">
        <v>14</v>
      </c>
      <c r="E40" s="185" t="s">
        <v>106</v>
      </c>
      <c r="F40" s="185">
        <v>80000</v>
      </c>
      <c r="G40" s="185">
        <v>40000</v>
      </c>
      <c r="H40" s="185" t="s">
        <v>16</v>
      </c>
      <c r="I40" s="185" t="s">
        <v>116</v>
      </c>
      <c r="J40" s="185" t="s">
        <v>117</v>
      </c>
    </row>
    <row r="41" s="179" customFormat="1" ht="76" customHeight="1" spans="1:10">
      <c r="A41" s="185">
        <v>34</v>
      </c>
      <c r="B41" s="185" t="s">
        <v>118</v>
      </c>
      <c r="C41" s="185" t="s">
        <v>37</v>
      </c>
      <c r="D41" s="185" t="s">
        <v>14</v>
      </c>
      <c r="E41" s="185" t="s">
        <v>106</v>
      </c>
      <c r="F41" s="185">
        <v>20000</v>
      </c>
      <c r="G41" s="185">
        <v>10000</v>
      </c>
      <c r="H41" s="185" t="s">
        <v>16</v>
      </c>
      <c r="I41" s="185" t="s">
        <v>119</v>
      </c>
      <c r="J41" s="185" t="s">
        <v>120</v>
      </c>
    </row>
    <row r="42" s="179" customFormat="1" ht="76" customHeight="1" spans="1:10">
      <c r="A42" s="185">
        <v>35</v>
      </c>
      <c r="B42" s="186" t="s">
        <v>121</v>
      </c>
      <c r="C42" s="186" t="s">
        <v>13</v>
      </c>
      <c r="D42" s="186" t="s">
        <v>95</v>
      </c>
      <c r="E42" s="186" t="s">
        <v>122</v>
      </c>
      <c r="F42" s="186">
        <v>28200</v>
      </c>
      <c r="G42" s="185">
        <v>10000</v>
      </c>
      <c r="H42" s="185" t="s">
        <v>16</v>
      </c>
      <c r="I42" s="186" t="s">
        <v>123</v>
      </c>
      <c r="J42" s="186" t="s">
        <v>124</v>
      </c>
    </row>
    <row r="43" s="179" customFormat="1" ht="108" customHeight="1" spans="1:10">
      <c r="A43" s="185">
        <v>36</v>
      </c>
      <c r="B43" s="186" t="s">
        <v>125</v>
      </c>
      <c r="C43" s="186" t="s">
        <v>13</v>
      </c>
      <c r="D43" s="186" t="s">
        <v>95</v>
      </c>
      <c r="E43" s="186" t="s">
        <v>122</v>
      </c>
      <c r="F43" s="186">
        <v>10500</v>
      </c>
      <c r="G43" s="185">
        <v>2500</v>
      </c>
      <c r="H43" s="185" t="s">
        <v>16</v>
      </c>
      <c r="I43" s="186" t="s">
        <v>126</v>
      </c>
      <c r="J43" s="186" t="s">
        <v>124</v>
      </c>
    </row>
    <row r="44" s="179" customFormat="1" ht="76" customHeight="1" spans="1:10">
      <c r="A44" s="185">
        <v>37</v>
      </c>
      <c r="B44" s="186" t="s">
        <v>127</v>
      </c>
      <c r="C44" s="186" t="s">
        <v>128</v>
      </c>
      <c r="D44" s="185" t="s">
        <v>14</v>
      </c>
      <c r="E44" s="186" t="s">
        <v>15</v>
      </c>
      <c r="F44" s="186">
        <v>71500</v>
      </c>
      <c r="G44" s="185">
        <v>20000</v>
      </c>
      <c r="H44" s="185" t="s">
        <v>129</v>
      </c>
      <c r="I44" s="186" t="s">
        <v>130</v>
      </c>
      <c r="J44" s="186" t="s">
        <v>131</v>
      </c>
    </row>
    <row r="45" s="179" customFormat="1" ht="76" customHeight="1" spans="1:10">
      <c r="A45" s="185">
        <v>38</v>
      </c>
      <c r="B45" s="185" t="s">
        <v>132</v>
      </c>
      <c r="C45" s="185" t="s">
        <v>133</v>
      </c>
      <c r="D45" s="185" t="s">
        <v>14</v>
      </c>
      <c r="E45" s="185" t="s">
        <v>15</v>
      </c>
      <c r="F45" s="185">
        <v>50000</v>
      </c>
      <c r="G45" s="185">
        <v>30000</v>
      </c>
      <c r="H45" s="185" t="s">
        <v>129</v>
      </c>
      <c r="I45" s="185" t="s">
        <v>134</v>
      </c>
      <c r="J45" s="185" t="s">
        <v>135</v>
      </c>
    </row>
    <row r="46" s="179" customFormat="1" ht="76" customHeight="1" spans="1:10">
      <c r="A46" s="185">
        <v>39</v>
      </c>
      <c r="B46" s="185" t="s">
        <v>136</v>
      </c>
      <c r="C46" s="185">
        <v>2024</v>
      </c>
      <c r="D46" s="186" t="s">
        <v>14</v>
      </c>
      <c r="E46" s="185" t="s">
        <v>15</v>
      </c>
      <c r="F46" s="185">
        <v>50000</v>
      </c>
      <c r="G46" s="185">
        <v>20000</v>
      </c>
      <c r="H46" s="185" t="s">
        <v>129</v>
      </c>
      <c r="I46" s="185" t="s">
        <v>137</v>
      </c>
      <c r="J46" s="185" t="s">
        <v>138</v>
      </c>
    </row>
    <row r="47" s="179" customFormat="1" ht="76" customHeight="1" spans="1:10">
      <c r="A47" s="185">
        <v>40</v>
      </c>
      <c r="B47" s="186" t="s">
        <v>139</v>
      </c>
      <c r="C47" s="186" t="s">
        <v>133</v>
      </c>
      <c r="D47" s="185" t="s">
        <v>14</v>
      </c>
      <c r="E47" s="186" t="s">
        <v>57</v>
      </c>
      <c r="F47" s="186">
        <v>43000</v>
      </c>
      <c r="G47" s="185">
        <v>15000</v>
      </c>
      <c r="H47" s="185" t="s">
        <v>129</v>
      </c>
      <c r="I47" s="186" t="s">
        <v>140</v>
      </c>
      <c r="J47" s="186" t="s">
        <v>141</v>
      </c>
    </row>
    <row r="48" s="179" customFormat="1" ht="76" customHeight="1" spans="1:10">
      <c r="A48" s="185">
        <v>41</v>
      </c>
      <c r="B48" s="185" t="s">
        <v>142</v>
      </c>
      <c r="C48" s="185">
        <v>2024</v>
      </c>
      <c r="D48" s="186" t="s">
        <v>14</v>
      </c>
      <c r="E48" s="185" t="s">
        <v>15</v>
      </c>
      <c r="F48" s="185">
        <v>37000</v>
      </c>
      <c r="G48" s="185">
        <v>37000</v>
      </c>
      <c r="H48" s="185" t="s">
        <v>129</v>
      </c>
      <c r="I48" s="185" t="s">
        <v>143</v>
      </c>
      <c r="J48" s="185" t="s">
        <v>144</v>
      </c>
    </row>
    <row r="49" s="179" customFormat="1" ht="76" customHeight="1" spans="1:10">
      <c r="A49" s="185">
        <v>42</v>
      </c>
      <c r="B49" s="185" t="s">
        <v>145</v>
      </c>
      <c r="C49" s="185" t="s">
        <v>133</v>
      </c>
      <c r="D49" s="185" t="s">
        <v>14</v>
      </c>
      <c r="E49" s="185" t="s">
        <v>15</v>
      </c>
      <c r="F49" s="185">
        <v>30000</v>
      </c>
      <c r="G49" s="185">
        <v>15000</v>
      </c>
      <c r="H49" s="185" t="s">
        <v>129</v>
      </c>
      <c r="I49" s="185" t="s">
        <v>146</v>
      </c>
      <c r="J49" s="185" t="s">
        <v>147</v>
      </c>
    </row>
    <row r="50" s="179" customFormat="1" ht="76" customHeight="1" spans="1:10">
      <c r="A50" s="185">
        <v>43</v>
      </c>
      <c r="B50" s="185" t="s">
        <v>148</v>
      </c>
      <c r="C50" s="185" t="s">
        <v>133</v>
      </c>
      <c r="D50" s="185" t="s">
        <v>14</v>
      </c>
      <c r="E50" s="185" t="s">
        <v>15</v>
      </c>
      <c r="F50" s="185">
        <v>20000</v>
      </c>
      <c r="G50" s="185">
        <v>10000</v>
      </c>
      <c r="H50" s="185" t="s">
        <v>129</v>
      </c>
      <c r="I50" s="185" t="s">
        <v>149</v>
      </c>
      <c r="J50" s="185" t="s">
        <v>144</v>
      </c>
    </row>
    <row r="51" s="179" customFormat="1" ht="76" customHeight="1" spans="1:10">
      <c r="A51" s="185">
        <v>44</v>
      </c>
      <c r="B51" s="185" t="s">
        <v>150</v>
      </c>
      <c r="C51" s="185">
        <v>2024</v>
      </c>
      <c r="D51" s="185" t="s">
        <v>14</v>
      </c>
      <c r="E51" s="185" t="s">
        <v>15</v>
      </c>
      <c r="F51" s="185">
        <v>16054.58</v>
      </c>
      <c r="G51" s="185">
        <v>10000</v>
      </c>
      <c r="H51" s="185" t="s">
        <v>129</v>
      </c>
      <c r="I51" s="185" t="s">
        <v>151</v>
      </c>
      <c r="J51" s="185" t="s">
        <v>152</v>
      </c>
    </row>
    <row r="52" s="179" customFormat="1" ht="76" customHeight="1" spans="1:10">
      <c r="A52" s="185">
        <v>45</v>
      </c>
      <c r="B52" s="185" t="s">
        <v>153</v>
      </c>
      <c r="C52" s="185">
        <v>2024</v>
      </c>
      <c r="D52" s="185" t="s">
        <v>14</v>
      </c>
      <c r="E52" s="185" t="s">
        <v>15</v>
      </c>
      <c r="F52" s="185">
        <v>15301</v>
      </c>
      <c r="G52" s="185">
        <v>15301</v>
      </c>
      <c r="H52" s="185" t="s">
        <v>129</v>
      </c>
      <c r="I52" s="185" t="s">
        <v>154</v>
      </c>
      <c r="J52" s="185" t="s">
        <v>64</v>
      </c>
    </row>
    <row r="53" s="179" customFormat="1" ht="76" customHeight="1" spans="1:10">
      <c r="A53" s="185">
        <v>46</v>
      </c>
      <c r="B53" s="185" t="s">
        <v>155</v>
      </c>
      <c r="C53" s="185">
        <v>2024</v>
      </c>
      <c r="D53" s="185" t="s">
        <v>14</v>
      </c>
      <c r="E53" s="185" t="s">
        <v>15</v>
      </c>
      <c r="F53" s="185">
        <v>15000</v>
      </c>
      <c r="G53" s="185">
        <v>15000</v>
      </c>
      <c r="H53" s="185" t="s">
        <v>129</v>
      </c>
      <c r="I53" s="185" t="s">
        <v>156</v>
      </c>
      <c r="J53" s="185" t="s">
        <v>157</v>
      </c>
    </row>
    <row r="54" s="179" customFormat="1" ht="76" customHeight="1" spans="1:10">
      <c r="A54" s="185">
        <v>47</v>
      </c>
      <c r="B54" s="185" t="s">
        <v>158</v>
      </c>
      <c r="C54" s="206">
        <v>2024</v>
      </c>
      <c r="D54" s="185" t="s">
        <v>14</v>
      </c>
      <c r="E54" s="185" t="s">
        <v>15</v>
      </c>
      <c r="F54" s="185">
        <v>13000</v>
      </c>
      <c r="G54" s="185">
        <v>11000</v>
      </c>
      <c r="H54" s="185" t="s">
        <v>129</v>
      </c>
      <c r="I54" s="185" t="s">
        <v>159</v>
      </c>
      <c r="J54" s="185" t="s">
        <v>160</v>
      </c>
    </row>
    <row r="55" s="179" customFormat="1" ht="76" customHeight="1" spans="1:10">
      <c r="A55" s="185">
        <v>48</v>
      </c>
      <c r="B55" s="185" t="s">
        <v>161</v>
      </c>
      <c r="C55" s="185">
        <v>2024</v>
      </c>
      <c r="D55" s="186" t="s">
        <v>14</v>
      </c>
      <c r="E55" s="185" t="s">
        <v>122</v>
      </c>
      <c r="F55" s="185">
        <v>12000</v>
      </c>
      <c r="G55" s="185">
        <v>6000</v>
      </c>
      <c r="H55" s="185" t="s">
        <v>129</v>
      </c>
      <c r="I55" s="185" t="s">
        <v>162</v>
      </c>
      <c r="J55" s="185" t="s">
        <v>163</v>
      </c>
    </row>
    <row r="56" s="179" customFormat="1" ht="76" customHeight="1" spans="1:10">
      <c r="A56" s="185">
        <v>49</v>
      </c>
      <c r="B56" s="185" t="s">
        <v>164</v>
      </c>
      <c r="C56" s="185">
        <v>2024</v>
      </c>
      <c r="D56" s="185" t="s">
        <v>14</v>
      </c>
      <c r="E56" s="185" t="s">
        <v>15</v>
      </c>
      <c r="F56" s="185">
        <v>11000</v>
      </c>
      <c r="G56" s="185">
        <v>7000</v>
      </c>
      <c r="H56" s="185" t="s">
        <v>129</v>
      </c>
      <c r="I56" s="185" t="s">
        <v>165</v>
      </c>
      <c r="J56" s="185" t="s">
        <v>81</v>
      </c>
    </row>
    <row r="57" s="179" customFormat="1" ht="76" customHeight="1" spans="1:10">
      <c r="A57" s="185">
        <v>50</v>
      </c>
      <c r="B57" s="185" t="s">
        <v>166</v>
      </c>
      <c r="C57" s="185" t="s">
        <v>20</v>
      </c>
      <c r="D57" s="185" t="s">
        <v>14</v>
      </c>
      <c r="E57" s="185" t="s">
        <v>15</v>
      </c>
      <c r="F57" s="185">
        <v>36971</v>
      </c>
      <c r="G57" s="185">
        <v>20000</v>
      </c>
      <c r="H57" s="185" t="s">
        <v>129</v>
      </c>
      <c r="I57" s="185" t="s">
        <v>167</v>
      </c>
      <c r="J57" s="185" t="s">
        <v>78</v>
      </c>
    </row>
    <row r="58" s="179" customFormat="1" ht="76" customHeight="1" spans="1:10">
      <c r="A58" s="185">
        <v>51</v>
      </c>
      <c r="B58" s="185" t="s">
        <v>168</v>
      </c>
      <c r="C58" s="185" t="s">
        <v>44</v>
      </c>
      <c r="D58" s="185" t="s">
        <v>14</v>
      </c>
      <c r="E58" s="185" t="s">
        <v>15</v>
      </c>
      <c r="F58" s="185">
        <v>28790</v>
      </c>
      <c r="G58" s="185">
        <v>25000</v>
      </c>
      <c r="H58" s="185" t="s">
        <v>129</v>
      </c>
      <c r="I58" s="185" t="s">
        <v>169</v>
      </c>
      <c r="J58" s="185" t="s">
        <v>78</v>
      </c>
    </row>
    <row r="59" s="179" customFormat="1" ht="76" customHeight="1" spans="1:10">
      <c r="A59" s="185">
        <v>52</v>
      </c>
      <c r="B59" s="185" t="s">
        <v>170</v>
      </c>
      <c r="C59" s="185" t="s">
        <v>37</v>
      </c>
      <c r="D59" s="185" t="s">
        <v>14</v>
      </c>
      <c r="E59" s="185" t="s">
        <v>15</v>
      </c>
      <c r="F59" s="185">
        <v>20775</v>
      </c>
      <c r="G59" s="185">
        <v>16600</v>
      </c>
      <c r="H59" s="185" t="s">
        <v>129</v>
      </c>
      <c r="I59" s="185" t="s">
        <v>171</v>
      </c>
      <c r="J59" s="185" t="s">
        <v>78</v>
      </c>
    </row>
    <row r="60" s="179" customFormat="1" ht="76" customHeight="1" spans="1:10">
      <c r="A60" s="185">
        <v>53</v>
      </c>
      <c r="B60" s="185" t="s">
        <v>172</v>
      </c>
      <c r="C60" s="185" t="s">
        <v>37</v>
      </c>
      <c r="D60" s="185" t="s">
        <v>14</v>
      </c>
      <c r="E60" s="185" t="s">
        <v>15</v>
      </c>
      <c r="F60" s="185">
        <v>20600</v>
      </c>
      <c r="G60" s="185">
        <v>15000</v>
      </c>
      <c r="H60" s="185" t="s">
        <v>129</v>
      </c>
      <c r="I60" s="185" t="s">
        <v>173</v>
      </c>
      <c r="J60" s="185" t="s">
        <v>78</v>
      </c>
    </row>
    <row r="61" s="179" customFormat="1" ht="76" customHeight="1" spans="1:10">
      <c r="A61" s="185">
        <v>54</v>
      </c>
      <c r="B61" s="185" t="s">
        <v>174</v>
      </c>
      <c r="C61" s="185" t="s">
        <v>175</v>
      </c>
      <c r="D61" s="185" t="s">
        <v>14</v>
      </c>
      <c r="E61" s="185" t="s">
        <v>15</v>
      </c>
      <c r="F61" s="185">
        <v>18795</v>
      </c>
      <c r="G61" s="185">
        <v>15000</v>
      </c>
      <c r="H61" s="185" t="s">
        <v>129</v>
      </c>
      <c r="I61" s="185" t="s">
        <v>176</v>
      </c>
      <c r="J61" s="185" t="s">
        <v>78</v>
      </c>
    </row>
    <row r="62" s="179" customFormat="1" ht="76" customHeight="1" spans="1:10">
      <c r="A62" s="185">
        <v>55</v>
      </c>
      <c r="B62" s="185" t="s">
        <v>177</v>
      </c>
      <c r="C62" s="185" t="s">
        <v>44</v>
      </c>
      <c r="D62" s="185" t="s">
        <v>14</v>
      </c>
      <c r="E62" s="185" t="s">
        <v>15</v>
      </c>
      <c r="F62" s="185">
        <v>15668</v>
      </c>
      <c r="G62" s="185">
        <v>12500</v>
      </c>
      <c r="H62" s="185" t="s">
        <v>129</v>
      </c>
      <c r="I62" s="185" t="s">
        <v>178</v>
      </c>
      <c r="J62" s="185" t="s">
        <v>78</v>
      </c>
    </row>
    <row r="63" s="179" customFormat="1" ht="76" customHeight="1" spans="1:10">
      <c r="A63" s="185">
        <v>56</v>
      </c>
      <c r="B63" s="185" t="s">
        <v>179</v>
      </c>
      <c r="C63" s="185" t="s">
        <v>44</v>
      </c>
      <c r="D63" s="185" t="s">
        <v>14</v>
      </c>
      <c r="E63" s="185" t="s">
        <v>15</v>
      </c>
      <c r="F63" s="185">
        <v>15542</v>
      </c>
      <c r="G63" s="185">
        <v>12500</v>
      </c>
      <c r="H63" s="185" t="s">
        <v>129</v>
      </c>
      <c r="I63" s="185" t="s">
        <v>180</v>
      </c>
      <c r="J63" s="185" t="s">
        <v>78</v>
      </c>
    </row>
    <row r="64" s="179" customFormat="1" ht="76" customHeight="1" spans="1:10">
      <c r="A64" s="185">
        <v>57</v>
      </c>
      <c r="B64" s="185" t="s">
        <v>181</v>
      </c>
      <c r="C64" s="185" t="s">
        <v>44</v>
      </c>
      <c r="D64" s="185" t="s">
        <v>14</v>
      </c>
      <c r="E64" s="185" t="s">
        <v>15</v>
      </c>
      <c r="F64" s="185">
        <v>14588.5</v>
      </c>
      <c r="G64" s="185">
        <v>11600</v>
      </c>
      <c r="H64" s="185" t="s">
        <v>129</v>
      </c>
      <c r="I64" s="185" t="s">
        <v>182</v>
      </c>
      <c r="J64" s="185" t="s">
        <v>78</v>
      </c>
    </row>
    <row r="65" s="179" customFormat="1" ht="76" customHeight="1" spans="1:10">
      <c r="A65" s="185">
        <v>58</v>
      </c>
      <c r="B65" s="185" t="s">
        <v>183</v>
      </c>
      <c r="C65" s="185" t="s">
        <v>20</v>
      </c>
      <c r="D65" s="185" t="s">
        <v>14</v>
      </c>
      <c r="E65" s="185" t="s">
        <v>15</v>
      </c>
      <c r="F65" s="185">
        <v>14332</v>
      </c>
      <c r="G65" s="185">
        <v>12000</v>
      </c>
      <c r="H65" s="185" t="s">
        <v>129</v>
      </c>
      <c r="I65" s="185" t="s">
        <v>184</v>
      </c>
      <c r="J65" s="185" t="s">
        <v>78</v>
      </c>
    </row>
    <row r="66" s="179" customFormat="1" ht="76" customHeight="1" spans="1:10">
      <c r="A66" s="185">
        <v>59</v>
      </c>
      <c r="B66" s="185" t="s">
        <v>185</v>
      </c>
      <c r="C66" s="185" t="s">
        <v>20</v>
      </c>
      <c r="D66" s="185" t="s">
        <v>14</v>
      </c>
      <c r="E66" s="185" t="s">
        <v>15</v>
      </c>
      <c r="F66" s="185">
        <v>14046</v>
      </c>
      <c r="G66" s="185">
        <v>12000</v>
      </c>
      <c r="H66" s="185" t="s">
        <v>129</v>
      </c>
      <c r="I66" s="185" t="s">
        <v>186</v>
      </c>
      <c r="J66" s="185" t="s">
        <v>78</v>
      </c>
    </row>
    <row r="67" s="179" customFormat="1" ht="76" customHeight="1" spans="1:10">
      <c r="A67" s="185">
        <v>60</v>
      </c>
      <c r="B67" s="185" t="s">
        <v>187</v>
      </c>
      <c r="C67" s="185">
        <v>2024</v>
      </c>
      <c r="D67" s="185" t="s">
        <v>14</v>
      </c>
      <c r="E67" s="185" t="s">
        <v>15</v>
      </c>
      <c r="F67" s="185">
        <v>13176</v>
      </c>
      <c r="G67" s="185">
        <v>10500</v>
      </c>
      <c r="H67" s="185" t="s">
        <v>129</v>
      </c>
      <c r="I67" s="185" t="s">
        <v>188</v>
      </c>
      <c r="J67" s="185" t="s">
        <v>71</v>
      </c>
    </row>
    <row r="68" s="179" customFormat="1" ht="76" customHeight="1" spans="1:10">
      <c r="A68" s="185">
        <v>61</v>
      </c>
      <c r="B68" s="185" t="s">
        <v>189</v>
      </c>
      <c r="C68" s="185">
        <v>2024</v>
      </c>
      <c r="D68" s="185" t="s">
        <v>14</v>
      </c>
      <c r="E68" s="185" t="s">
        <v>15</v>
      </c>
      <c r="F68" s="185">
        <v>10112</v>
      </c>
      <c r="G68" s="185">
        <v>5056</v>
      </c>
      <c r="H68" s="185" t="s">
        <v>129</v>
      </c>
      <c r="I68" s="185" t="s">
        <v>190</v>
      </c>
      <c r="J68" s="185" t="s">
        <v>78</v>
      </c>
    </row>
    <row r="69" s="179" customFormat="1" ht="76" customHeight="1" spans="1:10">
      <c r="A69" s="185">
        <v>62</v>
      </c>
      <c r="B69" s="185" t="s">
        <v>191</v>
      </c>
      <c r="C69" s="185" t="s">
        <v>133</v>
      </c>
      <c r="D69" s="185" t="s">
        <v>14</v>
      </c>
      <c r="E69" s="185" t="s">
        <v>15</v>
      </c>
      <c r="F69" s="185">
        <v>850000</v>
      </c>
      <c r="G69" s="185">
        <v>220000</v>
      </c>
      <c r="H69" s="185" t="s">
        <v>129</v>
      </c>
      <c r="I69" s="185" t="s">
        <v>192</v>
      </c>
      <c r="J69" s="185" t="s">
        <v>144</v>
      </c>
    </row>
    <row r="70" s="179" customFormat="1" ht="76" customHeight="1" spans="1:10">
      <c r="A70" s="185">
        <v>63</v>
      </c>
      <c r="B70" s="185" t="s">
        <v>193</v>
      </c>
      <c r="C70" s="185" t="s">
        <v>133</v>
      </c>
      <c r="D70" s="185" t="s">
        <v>14</v>
      </c>
      <c r="E70" s="185" t="s">
        <v>15</v>
      </c>
      <c r="F70" s="185">
        <v>600000</v>
      </c>
      <c r="G70" s="185">
        <v>240000</v>
      </c>
      <c r="H70" s="185" t="s">
        <v>129</v>
      </c>
      <c r="I70" s="185" t="s">
        <v>194</v>
      </c>
      <c r="J70" s="185" t="s">
        <v>144</v>
      </c>
    </row>
    <row r="71" s="179" customFormat="1" ht="76" customHeight="1" spans="1:10">
      <c r="A71" s="185">
        <v>64</v>
      </c>
      <c r="B71" s="185" t="s">
        <v>195</v>
      </c>
      <c r="C71" s="185" t="s">
        <v>133</v>
      </c>
      <c r="D71" s="185" t="s">
        <v>14</v>
      </c>
      <c r="E71" s="185" t="s">
        <v>15</v>
      </c>
      <c r="F71" s="185">
        <v>330670</v>
      </c>
      <c r="G71" s="185">
        <v>250000</v>
      </c>
      <c r="H71" s="185" t="s">
        <v>129</v>
      </c>
      <c r="I71" s="185" t="s">
        <v>196</v>
      </c>
      <c r="J71" s="185" t="s">
        <v>197</v>
      </c>
    </row>
    <row r="72" s="179" customFormat="1" ht="76" customHeight="1" spans="1:10">
      <c r="A72" s="185">
        <v>65</v>
      </c>
      <c r="B72" s="185" t="s">
        <v>198</v>
      </c>
      <c r="C72" s="185" t="s">
        <v>133</v>
      </c>
      <c r="D72" s="185" t="s">
        <v>14</v>
      </c>
      <c r="E72" s="185" t="s">
        <v>15</v>
      </c>
      <c r="F72" s="185">
        <v>150000</v>
      </c>
      <c r="G72" s="185">
        <v>55000</v>
      </c>
      <c r="H72" s="185" t="s">
        <v>129</v>
      </c>
      <c r="I72" s="185" t="s">
        <v>199</v>
      </c>
      <c r="J72" s="185" t="s">
        <v>200</v>
      </c>
    </row>
    <row r="73" s="179" customFormat="1" ht="76" customHeight="1" spans="1:10">
      <c r="A73" s="185">
        <v>66</v>
      </c>
      <c r="B73" s="185" t="s">
        <v>201</v>
      </c>
      <c r="C73" s="185" t="s">
        <v>133</v>
      </c>
      <c r="D73" s="185" t="s">
        <v>14</v>
      </c>
      <c r="E73" s="185" t="s">
        <v>15</v>
      </c>
      <c r="F73" s="185">
        <v>150000</v>
      </c>
      <c r="G73" s="185">
        <v>50000</v>
      </c>
      <c r="H73" s="185" t="s">
        <v>129</v>
      </c>
      <c r="I73" s="185" t="s">
        <v>202</v>
      </c>
      <c r="J73" s="185" t="s">
        <v>203</v>
      </c>
    </row>
    <row r="74" s="179" customFormat="1" ht="76" customHeight="1" spans="1:10">
      <c r="A74" s="185">
        <v>67</v>
      </c>
      <c r="B74" s="185" t="s">
        <v>204</v>
      </c>
      <c r="C74" s="185" t="s">
        <v>133</v>
      </c>
      <c r="D74" s="185" t="s">
        <v>14</v>
      </c>
      <c r="E74" s="185" t="s">
        <v>15</v>
      </c>
      <c r="F74" s="185">
        <v>101500</v>
      </c>
      <c r="G74" s="185">
        <v>25000</v>
      </c>
      <c r="H74" s="185" t="s">
        <v>129</v>
      </c>
      <c r="I74" s="185" t="s">
        <v>205</v>
      </c>
      <c r="J74" s="185" t="s">
        <v>206</v>
      </c>
    </row>
    <row r="75" s="179" customFormat="1" ht="76" customHeight="1" spans="1:10">
      <c r="A75" s="185">
        <v>68</v>
      </c>
      <c r="B75" s="185" t="s">
        <v>207</v>
      </c>
      <c r="C75" s="185" t="s">
        <v>133</v>
      </c>
      <c r="D75" s="185" t="s">
        <v>14</v>
      </c>
      <c r="E75" s="185" t="s">
        <v>15</v>
      </c>
      <c r="F75" s="185">
        <v>100000</v>
      </c>
      <c r="G75" s="185">
        <v>40000</v>
      </c>
      <c r="H75" s="185" t="s">
        <v>129</v>
      </c>
      <c r="I75" s="185" t="s">
        <v>208</v>
      </c>
      <c r="J75" s="185" t="s">
        <v>209</v>
      </c>
    </row>
    <row r="76" s="179" customFormat="1" ht="76" customHeight="1" spans="1:10">
      <c r="A76" s="185">
        <v>69</v>
      </c>
      <c r="B76" s="185" t="s">
        <v>210</v>
      </c>
      <c r="C76" s="185">
        <v>2024</v>
      </c>
      <c r="D76" s="185" t="s">
        <v>14</v>
      </c>
      <c r="E76" s="185" t="s">
        <v>57</v>
      </c>
      <c r="F76" s="185">
        <v>60000</v>
      </c>
      <c r="G76" s="185">
        <v>30000</v>
      </c>
      <c r="H76" s="185" t="s">
        <v>129</v>
      </c>
      <c r="I76" s="185" t="s">
        <v>211</v>
      </c>
      <c r="J76" s="185" t="s">
        <v>212</v>
      </c>
    </row>
    <row r="77" s="179" customFormat="1" ht="76" customHeight="1" spans="1:10">
      <c r="A77" s="185">
        <v>70</v>
      </c>
      <c r="B77" s="185" t="s">
        <v>213</v>
      </c>
      <c r="C77" s="185" t="s">
        <v>133</v>
      </c>
      <c r="D77" s="186" t="s">
        <v>14</v>
      </c>
      <c r="E77" s="185" t="s">
        <v>69</v>
      </c>
      <c r="F77" s="185">
        <v>30000</v>
      </c>
      <c r="G77" s="185">
        <v>20000</v>
      </c>
      <c r="H77" s="185" t="s">
        <v>129</v>
      </c>
      <c r="I77" s="185" t="s">
        <v>214</v>
      </c>
      <c r="J77" s="185" t="s">
        <v>215</v>
      </c>
    </row>
    <row r="78" s="179" customFormat="1" ht="76" customHeight="1" spans="1:10">
      <c r="A78" s="185">
        <v>71</v>
      </c>
      <c r="B78" s="185" t="s">
        <v>216</v>
      </c>
      <c r="C78" s="185" t="s">
        <v>133</v>
      </c>
      <c r="D78" s="186" t="s">
        <v>14</v>
      </c>
      <c r="E78" s="185" t="s">
        <v>15</v>
      </c>
      <c r="F78" s="185">
        <v>24753</v>
      </c>
      <c r="G78" s="185">
        <v>10000</v>
      </c>
      <c r="H78" s="185" t="s">
        <v>129</v>
      </c>
      <c r="I78" s="185" t="s">
        <v>217</v>
      </c>
      <c r="J78" s="185" t="s">
        <v>78</v>
      </c>
    </row>
    <row r="79" s="179" customFormat="1" ht="76" customHeight="1" spans="1:10">
      <c r="A79" s="185">
        <v>72</v>
      </c>
      <c r="B79" s="185" t="s">
        <v>218</v>
      </c>
      <c r="C79" s="185" t="s">
        <v>133</v>
      </c>
      <c r="D79" s="186" t="s">
        <v>14</v>
      </c>
      <c r="E79" s="185" t="s">
        <v>15</v>
      </c>
      <c r="F79" s="185">
        <v>23000</v>
      </c>
      <c r="G79" s="185">
        <v>12000</v>
      </c>
      <c r="H79" s="185" t="s">
        <v>129</v>
      </c>
      <c r="I79" s="185" t="s">
        <v>219</v>
      </c>
      <c r="J79" s="185" t="s">
        <v>78</v>
      </c>
    </row>
    <row r="80" s="179" customFormat="1" ht="76" customHeight="1" spans="1:10">
      <c r="A80" s="185">
        <v>73</v>
      </c>
      <c r="B80" s="185" t="s">
        <v>220</v>
      </c>
      <c r="C80" s="185" t="s">
        <v>133</v>
      </c>
      <c r="D80" s="185" t="s">
        <v>14</v>
      </c>
      <c r="E80" s="185" t="s">
        <v>15</v>
      </c>
      <c r="F80" s="185">
        <v>15000</v>
      </c>
      <c r="G80" s="185">
        <v>3000</v>
      </c>
      <c r="H80" s="185" t="s">
        <v>129</v>
      </c>
      <c r="I80" s="185" t="s">
        <v>221</v>
      </c>
      <c r="J80" s="185" t="s">
        <v>222</v>
      </c>
    </row>
    <row r="81" s="179" customFormat="1" ht="76" customHeight="1" spans="1:10">
      <c r="A81" s="185">
        <v>74</v>
      </c>
      <c r="B81" s="185" t="s">
        <v>223</v>
      </c>
      <c r="C81" s="185" t="s">
        <v>133</v>
      </c>
      <c r="D81" s="186" t="s">
        <v>14</v>
      </c>
      <c r="E81" s="185" t="s">
        <v>15</v>
      </c>
      <c r="F81" s="185">
        <v>10543</v>
      </c>
      <c r="G81" s="185">
        <v>5000</v>
      </c>
      <c r="H81" s="185" t="s">
        <v>129</v>
      </c>
      <c r="I81" s="185" t="s">
        <v>224</v>
      </c>
      <c r="J81" s="185" t="s">
        <v>78</v>
      </c>
    </row>
    <row r="82" s="179" customFormat="1" ht="76" customHeight="1" spans="1:10">
      <c r="A82" s="185">
        <v>75</v>
      </c>
      <c r="B82" s="185" t="s">
        <v>225</v>
      </c>
      <c r="C82" s="185">
        <v>2024</v>
      </c>
      <c r="D82" s="185" t="s">
        <v>14</v>
      </c>
      <c r="E82" s="185" t="s">
        <v>15</v>
      </c>
      <c r="F82" s="185">
        <v>10500</v>
      </c>
      <c r="G82" s="185">
        <v>8800</v>
      </c>
      <c r="H82" s="185" t="s">
        <v>129</v>
      </c>
      <c r="I82" s="185" t="s">
        <v>226</v>
      </c>
      <c r="J82" s="185" t="s">
        <v>78</v>
      </c>
    </row>
    <row r="83" s="179" customFormat="1" ht="76" customHeight="1" spans="1:10">
      <c r="A83" s="185">
        <v>76</v>
      </c>
      <c r="B83" s="185" t="s">
        <v>227</v>
      </c>
      <c r="C83" s="185">
        <v>2024</v>
      </c>
      <c r="D83" s="185" t="s">
        <v>14</v>
      </c>
      <c r="E83" s="185" t="s">
        <v>69</v>
      </c>
      <c r="F83" s="185">
        <v>35000</v>
      </c>
      <c r="G83" s="185">
        <v>30000</v>
      </c>
      <c r="H83" s="185" t="s">
        <v>129</v>
      </c>
      <c r="I83" s="185" t="s">
        <v>228</v>
      </c>
      <c r="J83" s="185" t="s">
        <v>97</v>
      </c>
    </row>
    <row r="84" s="179" customFormat="1" ht="76" customHeight="1" spans="1:10">
      <c r="A84" s="185">
        <v>77</v>
      </c>
      <c r="B84" s="185" t="s">
        <v>229</v>
      </c>
      <c r="C84" s="185" t="s">
        <v>133</v>
      </c>
      <c r="D84" s="185" t="s">
        <v>95</v>
      </c>
      <c r="E84" s="185" t="s">
        <v>69</v>
      </c>
      <c r="F84" s="185">
        <v>40000</v>
      </c>
      <c r="G84" s="185">
        <v>30000</v>
      </c>
      <c r="H84" s="185" t="s">
        <v>129</v>
      </c>
      <c r="I84" s="185" t="s">
        <v>230</v>
      </c>
      <c r="J84" s="185" t="s">
        <v>97</v>
      </c>
    </row>
    <row r="85" s="179" customFormat="1" ht="76" customHeight="1" spans="1:10">
      <c r="A85" s="185">
        <v>78</v>
      </c>
      <c r="B85" s="185" t="s">
        <v>231</v>
      </c>
      <c r="C85" s="185" t="s">
        <v>133</v>
      </c>
      <c r="D85" s="185" t="s">
        <v>95</v>
      </c>
      <c r="E85" s="185" t="s">
        <v>69</v>
      </c>
      <c r="F85" s="185">
        <v>33772</v>
      </c>
      <c r="G85" s="185">
        <v>3000</v>
      </c>
      <c r="H85" s="185" t="s">
        <v>129</v>
      </c>
      <c r="I85" s="185" t="s">
        <v>232</v>
      </c>
      <c r="J85" s="185" t="s">
        <v>100</v>
      </c>
    </row>
    <row r="86" s="179" customFormat="1" ht="116" customHeight="1" spans="1:10">
      <c r="A86" s="185">
        <v>79</v>
      </c>
      <c r="B86" s="186" t="s">
        <v>233</v>
      </c>
      <c r="C86" s="185" t="s">
        <v>133</v>
      </c>
      <c r="D86" s="186" t="s">
        <v>95</v>
      </c>
      <c r="E86" s="186" t="s">
        <v>69</v>
      </c>
      <c r="F86" s="186">
        <v>200000</v>
      </c>
      <c r="G86" s="185">
        <v>37800</v>
      </c>
      <c r="H86" s="185" t="s">
        <v>129</v>
      </c>
      <c r="I86" s="186" t="s">
        <v>234</v>
      </c>
      <c r="J86" s="186" t="s">
        <v>235</v>
      </c>
    </row>
    <row r="87" s="179" customFormat="1" ht="86" customHeight="1" spans="1:10">
      <c r="A87" s="185">
        <v>80</v>
      </c>
      <c r="B87" s="185" t="s">
        <v>236</v>
      </c>
      <c r="C87" s="185">
        <v>2024</v>
      </c>
      <c r="D87" s="185" t="s">
        <v>95</v>
      </c>
      <c r="E87" s="185" t="s">
        <v>69</v>
      </c>
      <c r="F87" s="185">
        <v>82300</v>
      </c>
      <c r="G87" s="185">
        <v>82300</v>
      </c>
      <c r="H87" s="185" t="s">
        <v>129</v>
      </c>
      <c r="I87" s="185" t="s">
        <v>237</v>
      </c>
      <c r="J87" s="185" t="s">
        <v>238</v>
      </c>
    </row>
    <row r="88" s="179" customFormat="1" ht="76" customHeight="1" spans="1:10">
      <c r="A88" s="185">
        <v>81</v>
      </c>
      <c r="B88" s="185" t="s">
        <v>239</v>
      </c>
      <c r="C88" s="185" t="s">
        <v>133</v>
      </c>
      <c r="D88" s="185" t="s">
        <v>14</v>
      </c>
      <c r="E88" s="185" t="s">
        <v>106</v>
      </c>
      <c r="F88" s="185">
        <v>12000</v>
      </c>
      <c r="G88" s="185">
        <v>6000</v>
      </c>
      <c r="H88" s="185" t="s">
        <v>129</v>
      </c>
      <c r="I88" s="185" t="s">
        <v>240</v>
      </c>
      <c r="J88" s="185" t="s">
        <v>241</v>
      </c>
    </row>
    <row r="89" s="179" customFormat="1" ht="76" customHeight="1" spans="1:10">
      <c r="A89" s="185">
        <v>82</v>
      </c>
      <c r="B89" s="185" t="s">
        <v>242</v>
      </c>
      <c r="C89" s="185" t="s">
        <v>128</v>
      </c>
      <c r="D89" s="185" t="s">
        <v>14</v>
      </c>
      <c r="E89" s="185" t="s">
        <v>106</v>
      </c>
      <c r="F89" s="185">
        <v>95000</v>
      </c>
      <c r="G89" s="185">
        <v>30000</v>
      </c>
      <c r="H89" s="185" t="s">
        <v>129</v>
      </c>
      <c r="I89" s="185" t="s">
        <v>243</v>
      </c>
      <c r="J89" s="185" t="s">
        <v>244</v>
      </c>
    </row>
    <row r="90" s="179" customFormat="1" ht="76" customHeight="1" spans="1:10">
      <c r="A90" s="185">
        <v>83</v>
      </c>
      <c r="B90" s="185" t="s">
        <v>245</v>
      </c>
      <c r="C90" s="185" t="s">
        <v>246</v>
      </c>
      <c r="D90" s="185" t="s">
        <v>14</v>
      </c>
      <c r="E90" s="185" t="s">
        <v>106</v>
      </c>
      <c r="F90" s="185">
        <v>50000</v>
      </c>
      <c r="G90" s="185">
        <v>30000</v>
      </c>
      <c r="H90" s="185" t="s">
        <v>129</v>
      </c>
      <c r="I90" s="185" t="s">
        <v>247</v>
      </c>
      <c r="J90" s="185" t="s">
        <v>248</v>
      </c>
    </row>
    <row r="91" s="179" customFormat="1" ht="165" customHeight="1" spans="1:10">
      <c r="A91" s="185">
        <v>84</v>
      </c>
      <c r="B91" s="185" t="s">
        <v>249</v>
      </c>
      <c r="C91" s="185">
        <v>2024</v>
      </c>
      <c r="D91" s="186" t="s">
        <v>95</v>
      </c>
      <c r="E91" s="185" t="s">
        <v>69</v>
      </c>
      <c r="F91" s="185">
        <v>21450.8</v>
      </c>
      <c r="G91" s="185">
        <v>21450.8</v>
      </c>
      <c r="H91" s="185" t="s">
        <v>129</v>
      </c>
      <c r="I91" s="185" t="s">
        <v>250</v>
      </c>
      <c r="J91" s="185" t="s">
        <v>235</v>
      </c>
    </row>
    <row r="92" s="179" customFormat="1" ht="76" customHeight="1" spans="1:10">
      <c r="A92" s="185">
        <v>85</v>
      </c>
      <c r="B92" s="185" t="s">
        <v>251</v>
      </c>
      <c r="C92" s="185" t="s">
        <v>133</v>
      </c>
      <c r="D92" s="185" t="s">
        <v>14</v>
      </c>
      <c r="E92" s="185" t="s">
        <v>106</v>
      </c>
      <c r="F92" s="185">
        <v>10000</v>
      </c>
      <c r="G92" s="185">
        <v>5000</v>
      </c>
      <c r="H92" s="185" t="s">
        <v>129</v>
      </c>
      <c r="I92" s="185" t="s">
        <v>252</v>
      </c>
      <c r="J92" s="185" t="s">
        <v>253</v>
      </c>
    </row>
    <row r="93" s="179" customFormat="1" ht="76" customHeight="1" spans="1:10">
      <c r="A93" s="185">
        <v>86</v>
      </c>
      <c r="B93" s="185" t="s">
        <v>254</v>
      </c>
      <c r="C93" s="185">
        <v>2024</v>
      </c>
      <c r="D93" s="186" t="s">
        <v>95</v>
      </c>
      <c r="E93" s="185" t="s">
        <v>69</v>
      </c>
      <c r="F93" s="185">
        <v>9800</v>
      </c>
      <c r="G93" s="185">
        <v>9800</v>
      </c>
      <c r="H93" s="185" t="s">
        <v>129</v>
      </c>
      <c r="I93" s="185" t="s">
        <v>255</v>
      </c>
      <c r="J93" s="185" t="s">
        <v>256</v>
      </c>
    </row>
    <row r="94" s="179" customFormat="1" ht="76" customHeight="1" spans="1:10">
      <c r="A94" s="185">
        <v>87</v>
      </c>
      <c r="B94" s="186" t="s">
        <v>257</v>
      </c>
      <c r="C94" s="186">
        <v>2024</v>
      </c>
      <c r="D94" s="186" t="s">
        <v>95</v>
      </c>
      <c r="E94" s="186" t="s">
        <v>69</v>
      </c>
      <c r="F94" s="186">
        <v>8972.7</v>
      </c>
      <c r="G94" s="185">
        <v>8972.7</v>
      </c>
      <c r="H94" s="185" t="s">
        <v>129</v>
      </c>
      <c r="I94" s="186" t="s">
        <v>258</v>
      </c>
      <c r="J94" s="186" t="s">
        <v>235</v>
      </c>
    </row>
    <row r="95" s="179" customFormat="1" ht="107" customHeight="1" spans="1:10">
      <c r="A95" s="185">
        <v>88</v>
      </c>
      <c r="B95" s="185" t="s">
        <v>259</v>
      </c>
      <c r="C95" s="185" t="s">
        <v>133</v>
      </c>
      <c r="D95" s="186" t="s">
        <v>95</v>
      </c>
      <c r="E95" s="185" t="s">
        <v>122</v>
      </c>
      <c r="F95" s="185">
        <v>17597</v>
      </c>
      <c r="G95" s="185">
        <v>13000</v>
      </c>
      <c r="H95" s="185" t="s">
        <v>129</v>
      </c>
      <c r="I95" s="185" t="s">
        <v>260</v>
      </c>
      <c r="J95" s="185" t="s">
        <v>124</v>
      </c>
    </row>
    <row r="96" s="179" customFormat="1" ht="92" customHeight="1" spans="1:10">
      <c r="A96" s="185">
        <v>89</v>
      </c>
      <c r="B96" s="186" t="s">
        <v>261</v>
      </c>
      <c r="C96" s="186" t="s">
        <v>133</v>
      </c>
      <c r="D96" s="186" t="s">
        <v>95</v>
      </c>
      <c r="E96" s="186" t="s">
        <v>122</v>
      </c>
      <c r="F96" s="186">
        <v>17000</v>
      </c>
      <c r="G96" s="185">
        <v>13000</v>
      </c>
      <c r="H96" s="186" t="s">
        <v>129</v>
      </c>
      <c r="I96" s="186" t="s">
        <v>262</v>
      </c>
      <c r="J96" s="186" t="s">
        <v>124</v>
      </c>
    </row>
    <row r="97" s="179" customFormat="1" ht="76" customHeight="1" spans="1:10">
      <c r="A97" s="185">
        <v>90</v>
      </c>
      <c r="B97" s="186" t="s">
        <v>263</v>
      </c>
      <c r="C97" s="186" t="s">
        <v>133</v>
      </c>
      <c r="D97" s="186" t="s">
        <v>95</v>
      </c>
      <c r="E97" s="186" t="s">
        <v>122</v>
      </c>
      <c r="F97" s="186">
        <v>12550</v>
      </c>
      <c r="G97" s="185">
        <v>6000</v>
      </c>
      <c r="H97" s="185" t="s">
        <v>129</v>
      </c>
      <c r="I97" s="186" t="s">
        <v>264</v>
      </c>
      <c r="J97" s="186" t="s">
        <v>124</v>
      </c>
    </row>
    <row r="98" s="179" customFormat="1" ht="76" customHeight="1" spans="1:10">
      <c r="A98" s="185">
        <v>91</v>
      </c>
      <c r="B98" s="186" t="s">
        <v>265</v>
      </c>
      <c r="C98" s="186"/>
      <c r="D98" s="186" t="s">
        <v>14</v>
      </c>
      <c r="E98" s="186" t="s">
        <v>122</v>
      </c>
      <c r="F98" s="186">
        <v>13000</v>
      </c>
      <c r="G98" s="185">
        <v>5000</v>
      </c>
      <c r="H98" s="185" t="s">
        <v>129</v>
      </c>
      <c r="I98" s="186" t="s">
        <v>266</v>
      </c>
      <c r="J98" s="186" t="s">
        <v>267</v>
      </c>
    </row>
    <row r="99" s="179" customFormat="1" ht="76" customHeight="1" spans="1:10">
      <c r="A99" s="185" t="s">
        <v>268</v>
      </c>
      <c r="B99" s="186" t="s">
        <v>269</v>
      </c>
      <c r="C99" s="186" t="s">
        <v>128</v>
      </c>
      <c r="D99" s="186" t="s">
        <v>14</v>
      </c>
      <c r="E99" s="186" t="s">
        <v>15</v>
      </c>
      <c r="F99" s="186">
        <v>11000</v>
      </c>
      <c r="G99" s="185">
        <v>3000</v>
      </c>
      <c r="H99" s="185" t="s">
        <v>129</v>
      </c>
      <c r="I99" s="186" t="s">
        <v>270</v>
      </c>
      <c r="J99" s="186"/>
    </row>
    <row r="100" s="179" customFormat="1" ht="76" customHeight="1" spans="1:10">
      <c r="A100" s="185" t="s">
        <v>271</v>
      </c>
      <c r="B100" s="186" t="s">
        <v>272</v>
      </c>
      <c r="C100" s="186" t="s">
        <v>128</v>
      </c>
      <c r="D100" s="186"/>
      <c r="E100" s="186" t="s">
        <v>15</v>
      </c>
      <c r="F100" s="186">
        <v>33000</v>
      </c>
      <c r="G100" s="185">
        <v>10000</v>
      </c>
      <c r="H100" s="185" t="s">
        <v>129</v>
      </c>
      <c r="I100" s="205" t="s">
        <v>273</v>
      </c>
      <c r="J100" s="186"/>
    </row>
    <row r="101" s="179" customFormat="1" ht="76" customHeight="1" spans="1:10">
      <c r="A101" s="185" t="s">
        <v>274</v>
      </c>
      <c r="B101" s="186" t="s">
        <v>275</v>
      </c>
      <c r="C101" s="186" t="s">
        <v>128</v>
      </c>
      <c r="D101" s="186"/>
      <c r="E101" s="186" t="s">
        <v>15</v>
      </c>
      <c r="F101" s="186">
        <v>200000</v>
      </c>
      <c r="G101" s="185">
        <v>100000</v>
      </c>
      <c r="H101" s="185" t="s">
        <v>129</v>
      </c>
      <c r="I101" s="205" t="s">
        <v>276</v>
      </c>
      <c r="J101" s="186"/>
    </row>
    <row r="102" s="179" customFormat="1" ht="76" customHeight="1" spans="1:10">
      <c r="A102" s="185" t="s">
        <v>277</v>
      </c>
      <c r="B102" s="186" t="s">
        <v>278</v>
      </c>
      <c r="C102" s="186" t="s">
        <v>128</v>
      </c>
      <c r="D102" s="186"/>
      <c r="E102" s="186" t="s">
        <v>15</v>
      </c>
      <c r="F102" s="186">
        <v>420000</v>
      </c>
      <c r="G102" s="185">
        <v>150000</v>
      </c>
      <c r="H102" s="185" t="s">
        <v>129</v>
      </c>
      <c r="I102" s="205" t="s">
        <v>279</v>
      </c>
      <c r="J102" s="186"/>
    </row>
    <row r="103" s="179" customFormat="1" ht="76" customHeight="1" spans="1:10">
      <c r="A103" s="185" t="s">
        <v>280</v>
      </c>
      <c r="B103" s="186" t="s">
        <v>281</v>
      </c>
      <c r="C103" s="186" t="s">
        <v>128</v>
      </c>
      <c r="D103" s="186"/>
      <c r="E103" s="186" t="s">
        <v>15</v>
      </c>
      <c r="F103" s="186">
        <v>19500</v>
      </c>
      <c r="G103" s="185">
        <v>10000</v>
      </c>
      <c r="H103" s="185" t="s">
        <v>129</v>
      </c>
      <c r="I103" s="205" t="s">
        <v>282</v>
      </c>
      <c r="J103" s="186"/>
    </row>
    <row r="104" s="179" customFormat="1" ht="76" customHeight="1" spans="1:10">
      <c r="A104" s="185" t="s">
        <v>283</v>
      </c>
      <c r="B104" s="186" t="s">
        <v>284</v>
      </c>
      <c r="C104" s="186" t="s">
        <v>133</v>
      </c>
      <c r="D104" s="186" t="s">
        <v>95</v>
      </c>
      <c r="E104" s="186" t="s">
        <v>69</v>
      </c>
      <c r="F104" s="186">
        <v>5300</v>
      </c>
      <c r="G104" s="185">
        <v>1500</v>
      </c>
      <c r="H104" s="185" t="s">
        <v>129</v>
      </c>
      <c r="I104" s="205" t="s">
        <v>285</v>
      </c>
      <c r="J104" s="186"/>
    </row>
    <row r="105" s="179" customFormat="1" ht="76" customHeight="1" spans="1:10">
      <c r="A105" s="185" t="s">
        <v>286</v>
      </c>
      <c r="B105" s="186" t="s">
        <v>287</v>
      </c>
      <c r="C105" s="186">
        <v>2024</v>
      </c>
      <c r="D105" s="186"/>
      <c r="E105" s="186" t="s">
        <v>15</v>
      </c>
      <c r="F105" s="186">
        <v>12000</v>
      </c>
      <c r="G105" s="185">
        <v>3000</v>
      </c>
      <c r="H105" s="185" t="s">
        <v>129</v>
      </c>
      <c r="I105" s="205" t="s">
        <v>288</v>
      </c>
      <c r="J105" s="186"/>
    </row>
    <row r="106" s="179" customFormat="1" ht="76" customHeight="1" spans="1:10">
      <c r="A106" s="185" t="s">
        <v>289</v>
      </c>
      <c r="B106" s="186" t="s">
        <v>290</v>
      </c>
      <c r="C106" s="186" t="s">
        <v>133</v>
      </c>
      <c r="D106" s="186"/>
      <c r="E106" s="186" t="s">
        <v>15</v>
      </c>
      <c r="F106" s="186">
        <v>18000</v>
      </c>
      <c r="G106" s="185">
        <v>12500</v>
      </c>
      <c r="H106" s="185" t="s">
        <v>129</v>
      </c>
      <c r="I106" s="205" t="s">
        <v>291</v>
      </c>
      <c r="J106" s="186"/>
    </row>
    <row r="107" s="179" customFormat="1" ht="76" customHeight="1" spans="1:10">
      <c r="A107" s="185" t="s">
        <v>292</v>
      </c>
      <c r="B107" s="186" t="s">
        <v>293</v>
      </c>
      <c r="C107" s="186" t="s">
        <v>128</v>
      </c>
      <c r="D107" s="186"/>
      <c r="E107" s="186" t="s">
        <v>106</v>
      </c>
      <c r="F107" s="186">
        <v>65000</v>
      </c>
      <c r="G107" s="185">
        <v>40000</v>
      </c>
      <c r="H107" s="185" t="s">
        <v>129</v>
      </c>
      <c r="I107" s="205" t="s">
        <v>294</v>
      </c>
      <c r="J107" s="186"/>
    </row>
    <row r="108" s="183" customFormat="1" ht="40" customHeight="1" spans="1:10">
      <c r="A108" s="193"/>
      <c r="B108" s="193" t="s">
        <v>295</v>
      </c>
      <c r="C108" s="193"/>
      <c r="D108" s="193"/>
      <c r="E108" s="193"/>
      <c r="F108" s="197">
        <f>SUBTOTAL(9,F8:F107)/10000</f>
        <v>811.525806</v>
      </c>
      <c r="G108" s="197">
        <f>SUBTOTAL(9,G8:G107)/10000</f>
        <v>393.46805</v>
      </c>
      <c r="H108" s="193"/>
      <c r="I108" s="199"/>
      <c r="J108" s="193"/>
    </row>
    <row r="109" s="183" customFormat="1" ht="20" customHeight="1" spans="1:10">
      <c r="A109" s="194"/>
      <c r="B109" s="194"/>
      <c r="C109" s="194"/>
      <c r="D109" s="194"/>
      <c r="E109" s="194"/>
      <c r="F109" s="194">
        <v>632.159787</v>
      </c>
      <c r="G109" s="198">
        <v>297.706355</v>
      </c>
      <c r="H109" s="194"/>
      <c r="I109" s="202"/>
      <c r="J109" s="194" t="s">
        <v>296</v>
      </c>
    </row>
    <row r="110" s="183" customFormat="1" ht="30" customHeight="1" spans="1:10">
      <c r="A110" s="193"/>
      <c r="B110" s="193"/>
      <c r="C110" s="193"/>
      <c r="D110" s="193"/>
      <c r="E110" s="193"/>
      <c r="F110" s="199">
        <f>(F108-F109)/F109</f>
        <v>0.283735256004191</v>
      </c>
      <c r="G110" s="199">
        <f>(G108-G109)/G109</f>
        <v>0.321664933890981</v>
      </c>
      <c r="H110" s="193"/>
      <c r="I110" s="199"/>
      <c r="J110" s="193"/>
    </row>
    <row r="111" s="183" customFormat="1" ht="30" customHeight="1" spans="1:10">
      <c r="A111" s="193"/>
      <c r="B111" s="193"/>
      <c r="C111" s="193"/>
      <c r="D111" s="193"/>
      <c r="E111" s="193"/>
      <c r="F111" s="193"/>
      <c r="G111" s="193"/>
      <c r="H111" s="193"/>
      <c r="J111" s="193"/>
    </row>
    <row r="112" s="183" customFormat="1" ht="51" customHeight="1" spans="1:10">
      <c r="A112" s="193"/>
      <c r="B112" s="193"/>
      <c r="C112" s="193"/>
      <c r="D112" s="193"/>
      <c r="E112" s="193"/>
      <c r="F112" s="193"/>
      <c r="G112" s="193"/>
      <c r="H112" s="193"/>
      <c r="I112" s="199"/>
      <c r="J112" s="193"/>
    </row>
    <row r="113" s="183" customFormat="1" ht="51" customHeight="1" spans="1:10">
      <c r="A113" s="193"/>
      <c r="B113" s="193"/>
      <c r="C113" s="193"/>
      <c r="D113" s="193"/>
      <c r="E113" s="193"/>
      <c r="F113" s="193"/>
      <c r="G113" s="193"/>
      <c r="H113" s="193"/>
      <c r="I113" s="199"/>
      <c r="J113" s="193"/>
    </row>
    <row r="116" s="179" customFormat="1" spans="2:2">
      <c r="B116" s="195"/>
    </row>
    <row r="117" s="179" customFormat="1" spans="2:2">
      <c r="B117" s="196"/>
    </row>
    <row r="118" s="179" customFormat="1" spans="2:2">
      <c r="B118" s="195"/>
    </row>
    <row r="119" s="179" customFormat="1" spans="2:2">
      <c r="B119" s="195"/>
    </row>
    <row r="120" s="179" customFormat="1" spans="2:2">
      <c r="B120" s="195"/>
    </row>
    <row r="121" s="179" customFormat="1" spans="2:2">
      <c r="B121" s="195"/>
    </row>
    <row r="122" s="179" customFormat="1" spans="2:2">
      <c r="B122" s="195"/>
    </row>
    <row r="123" s="179" customFormat="1" spans="2:2">
      <c r="B123" s="195"/>
    </row>
    <row r="124" s="179" customFormat="1" spans="2:2">
      <c r="B124" s="195"/>
    </row>
    <row r="125" s="179" customFormat="1" spans="2:2">
      <c r="B125" s="195"/>
    </row>
    <row r="126" s="179" customFormat="1" spans="2:2">
      <c r="B126" s="195"/>
    </row>
    <row r="127" s="179" customFormat="1" spans="2:2">
      <c r="B127" s="195"/>
    </row>
    <row r="128" s="179" customFormat="1" spans="2:2">
      <c r="B128" s="195"/>
    </row>
    <row r="129" s="179" customFormat="1" spans="2:2">
      <c r="B129" s="195"/>
    </row>
    <row r="130" s="179" customFormat="1" spans="2:2">
      <c r="B130" s="195"/>
    </row>
    <row r="131" s="179" customFormat="1" spans="2:2">
      <c r="B131" s="195"/>
    </row>
    <row r="132" s="179" customFormat="1" spans="2:2">
      <c r="B132" s="195"/>
    </row>
    <row r="161" s="179" customFormat="1" spans="2:2">
      <c r="B161" s="195"/>
    </row>
    <row r="162" spans="2:2">
      <c r="B162" s="195"/>
    </row>
    <row r="163" spans="2:2">
      <c r="B163" s="195"/>
    </row>
    <row r="164" spans="2:2">
      <c r="B164" s="195"/>
    </row>
    <row r="165" spans="2:2">
      <c r="B165" s="195"/>
    </row>
    <row r="166" spans="2:6">
      <c r="B166" s="195"/>
      <c r="F166" s="179">
        <f>33+40+5</f>
        <v>78</v>
      </c>
    </row>
    <row r="167" spans="2:2">
      <c r="B167" s="195"/>
    </row>
    <row r="168" spans="2:2">
      <c r="B168" s="195"/>
    </row>
    <row r="169" spans="2:2">
      <c r="B169" s="195"/>
    </row>
    <row r="170" spans="2:2">
      <c r="B170" s="195"/>
    </row>
    <row r="171" spans="2:2">
      <c r="B171" s="195"/>
    </row>
    <row r="172" spans="2:2">
      <c r="B172" s="195"/>
    </row>
    <row r="173" spans="2:2">
      <c r="B173" s="195"/>
    </row>
    <row r="174" spans="2:2">
      <c r="B174" s="195"/>
    </row>
    <row r="175" spans="2:2">
      <c r="B175" s="195"/>
    </row>
    <row r="176" spans="2:2">
      <c r="B176" s="195"/>
    </row>
    <row r="177" spans="2:2">
      <c r="B177" s="195"/>
    </row>
    <row r="178" spans="2:2">
      <c r="B178" s="195"/>
    </row>
    <row r="179" spans="2:2">
      <c r="B179" s="195"/>
    </row>
    <row r="180" spans="2:2">
      <c r="B180" s="195"/>
    </row>
    <row r="181" spans="2:2">
      <c r="B181" s="195"/>
    </row>
    <row r="182" spans="2:2">
      <c r="B182" s="195"/>
    </row>
    <row r="183" spans="2:2">
      <c r="B183" s="195"/>
    </row>
    <row r="184" spans="2:2">
      <c r="B184" s="195"/>
    </row>
    <row r="185" spans="2:2">
      <c r="B185" s="195"/>
    </row>
    <row r="186" spans="2:2">
      <c r="B186" s="195"/>
    </row>
    <row r="187" spans="2:2">
      <c r="B187" s="195"/>
    </row>
    <row r="188" spans="2:2">
      <c r="B188" s="195"/>
    </row>
    <row r="189" spans="2:2">
      <c r="B189" s="195"/>
    </row>
    <row r="190" spans="2:2">
      <c r="B190" s="195"/>
    </row>
    <row r="191" spans="2:2">
      <c r="B191" s="195"/>
    </row>
    <row r="192" spans="2:2">
      <c r="B192" s="195"/>
    </row>
    <row r="193" spans="2:2">
      <c r="B193" s="195"/>
    </row>
    <row r="194" spans="2:2">
      <c r="B194" s="195"/>
    </row>
    <row r="195" spans="2:2">
      <c r="B195" s="195"/>
    </row>
    <row r="196" spans="2:2">
      <c r="B196" s="195"/>
    </row>
    <row r="197" spans="2:2">
      <c r="B197" s="195"/>
    </row>
    <row r="198" spans="2:2">
      <c r="B198" s="195"/>
    </row>
    <row r="199" spans="2:2">
      <c r="B199" s="195"/>
    </row>
    <row r="200" spans="2:2">
      <c r="B200" s="195"/>
    </row>
    <row r="201" spans="2:2">
      <c r="B201" s="195"/>
    </row>
    <row r="202" spans="2:2">
      <c r="B202" s="195"/>
    </row>
    <row r="203" spans="2:2">
      <c r="B203" s="195"/>
    </row>
    <row r="204" spans="2:2">
      <c r="B204" s="195"/>
    </row>
    <row r="205" spans="2:2">
      <c r="B205" s="195"/>
    </row>
    <row r="206" spans="2:2">
      <c r="B206" s="195"/>
    </row>
    <row r="207" spans="2:2">
      <c r="B207" s="195"/>
    </row>
    <row r="208" spans="2:2">
      <c r="B208" s="195"/>
    </row>
    <row r="209" spans="2:2">
      <c r="B209" s="195"/>
    </row>
    <row r="210" spans="2:2">
      <c r="B210" s="195"/>
    </row>
    <row r="211" spans="2:2">
      <c r="B211" s="195"/>
    </row>
    <row r="212" spans="2:2">
      <c r="B212" s="195"/>
    </row>
    <row r="213" spans="2:2">
      <c r="B213" s="195"/>
    </row>
    <row r="214" spans="2:2">
      <c r="B214" s="195"/>
    </row>
    <row r="215" spans="2:2">
      <c r="B215" s="195"/>
    </row>
    <row r="216" spans="2:2">
      <c r="B216" s="195"/>
    </row>
    <row r="217" spans="2:2">
      <c r="B217" s="195"/>
    </row>
    <row r="218" spans="2:2">
      <c r="B218" s="195"/>
    </row>
    <row r="219" spans="2:2">
      <c r="B219" s="195"/>
    </row>
    <row r="220" spans="2:2">
      <c r="B220" s="195"/>
    </row>
    <row r="221" spans="2:2">
      <c r="B221" s="195"/>
    </row>
    <row r="222" spans="2:2">
      <c r="B222" s="195"/>
    </row>
    <row r="223" spans="2:2">
      <c r="B223" s="195"/>
    </row>
    <row r="224" spans="2:2">
      <c r="B224" s="195"/>
    </row>
    <row r="225" spans="2:2">
      <c r="B225" s="195"/>
    </row>
    <row r="226" spans="2:2">
      <c r="B226" s="195"/>
    </row>
    <row r="227" spans="2:2">
      <c r="B227" s="195"/>
    </row>
    <row r="228" spans="2:2">
      <c r="B228" s="195"/>
    </row>
  </sheetData>
  <autoFilter ref="A7:J166">
    <sortState ref="A7:J166">
      <sortCondition ref="H7:H162"/>
    </sortState>
    <extLst/>
  </autoFilter>
  <sortState ref="A8:DF98">
    <sortCondition ref="H8:H98" customList="新建,续建"/>
    <sortCondition ref="F8:F98" descending="1"/>
  </sortState>
  <mergeCells count="12">
    <mergeCell ref="A1:B1"/>
    <mergeCell ref="A2:J2"/>
    <mergeCell ref="A4:A7"/>
    <mergeCell ref="B4:B7"/>
    <mergeCell ref="C4:C7"/>
    <mergeCell ref="D4:D7"/>
    <mergeCell ref="E4:E7"/>
    <mergeCell ref="F4:F7"/>
    <mergeCell ref="G4:G7"/>
    <mergeCell ref="H4:H7"/>
    <mergeCell ref="I4:I7"/>
    <mergeCell ref="J4:J7"/>
  </mergeCells>
  <conditionalFormatting sqref="B14">
    <cfRule type="duplicateValues" dxfId="0" priority="233"/>
    <cfRule type="duplicateValues" dxfId="0" priority="234"/>
    <cfRule type="duplicateValues" dxfId="0" priority="235"/>
    <cfRule type="duplicateValues" dxfId="0" priority="236"/>
    <cfRule type="duplicateValues" dxfId="0" priority="238"/>
    <cfRule type="duplicateValues" dxfId="0" priority="239"/>
    <cfRule type="duplicateValues" dxfId="0" priority="240"/>
    <cfRule type="duplicateValues" dxfId="0" priority="241"/>
  </conditionalFormatting>
  <conditionalFormatting sqref="B36">
    <cfRule type="duplicateValues" dxfId="0" priority="31"/>
    <cfRule type="duplicateValues" dxfId="0" priority="44"/>
    <cfRule type="duplicateValues" dxfId="0" priority="46"/>
    <cfRule type="duplicateValues" dxfId="0" priority="47"/>
    <cfRule type="duplicateValues" dxfId="0" priority="48"/>
    <cfRule type="duplicateValues" dxfId="0" priority="49"/>
    <cfRule type="duplicateValues" dxfId="0" priority="50"/>
    <cfRule type="duplicateValues" dxfId="0" priority="51"/>
    <cfRule type="duplicateValues" dxfId="0" priority="52"/>
    <cfRule type="duplicateValues" dxfId="0" priority="53"/>
  </conditionalFormatting>
  <conditionalFormatting sqref="B43">
    <cfRule type="duplicateValues" dxfId="0" priority="133"/>
    <cfRule type="duplicateValues" dxfId="0" priority="145"/>
    <cfRule type="duplicateValues" dxfId="0" priority="146"/>
    <cfRule type="duplicateValues" dxfId="0" priority="147"/>
    <cfRule type="duplicateValues" dxfId="0" priority="148"/>
    <cfRule type="duplicateValues" dxfId="0" priority="149"/>
    <cfRule type="duplicateValues" dxfId="0" priority="150"/>
    <cfRule type="duplicateValues" dxfId="0" priority="151"/>
    <cfRule type="duplicateValues" dxfId="0" priority="152"/>
  </conditionalFormatting>
  <conditionalFormatting sqref="B71">
    <cfRule type="duplicateValues" dxfId="0" priority="256"/>
    <cfRule type="duplicateValues" dxfId="0" priority="257"/>
    <cfRule type="duplicateValues" dxfId="0" priority="258"/>
  </conditionalFormatting>
  <conditionalFormatting sqref="B84">
    <cfRule type="duplicateValues" dxfId="0" priority="268"/>
    <cfRule type="duplicateValues" dxfId="0" priority="269"/>
    <cfRule type="duplicateValues" dxfId="0" priority="270"/>
  </conditionalFormatting>
  <conditionalFormatting sqref="B95">
    <cfRule type="duplicateValues" dxfId="0" priority="245"/>
    <cfRule type="duplicateValues" dxfId="0" priority="247"/>
    <cfRule type="duplicateValues" dxfId="0" priority="248"/>
    <cfRule type="duplicateValues" dxfId="0" priority="249"/>
  </conditionalFormatting>
  <conditionalFormatting sqref="B96">
    <cfRule type="duplicateValues" dxfId="0" priority="271"/>
    <cfRule type="duplicateValues" dxfId="0" priority="272"/>
    <cfRule type="duplicateValues" dxfId="0" priority="273"/>
  </conditionalFormatting>
  <conditionalFormatting sqref="B106">
    <cfRule type="duplicateValues" dxfId="0" priority="3"/>
    <cfRule type="duplicateValues" dxfId="0" priority="5"/>
    <cfRule type="duplicateValues" dxfId="0" priority="18"/>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onditionalFormatting>
  <conditionalFormatting sqref="B$1:B$1048576">
    <cfRule type="duplicateValues" dxfId="0" priority="1"/>
  </conditionalFormatting>
  <conditionalFormatting sqref="B108:B113">
    <cfRule type="duplicateValues" dxfId="0" priority="263"/>
    <cfRule type="duplicateValues" dxfId="0" priority="264"/>
  </conditionalFormatting>
  <conditionalFormatting sqref="B1:B105 B107:B1048576">
    <cfRule type="duplicateValues" dxfId="0" priority="29"/>
  </conditionalFormatting>
  <conditionalFormatting sqref="B1:B7 B108:B116 B118:B1048576 B44:B70 B96:B98 B72:B93">
    <cfRule type="duplicateValues" dxfId="0" priority="262"/>
  </conditionalFormatting>
  <conditionalFormatting sqref="B1:B13 B44:B105 B107:B1048576 B37:B42 B15:B35">
    <cfRule type="duplicateValues" dxfId="0" priority="242"/>
    <cfRule type="duplicateValues" dxfId="0" priority="243"/>
    <cfRule type="duplicateValues" dxfId="0" priority="244"/>
  </conditionalFormatting>
  <conditionalFormatting sqref="B1:B13 B96:B105 B107:B116 B118:B1048576 B44:B94 B37:B42 B15:B35">
    <cfRule type="duplicateValues" dxfId="0" priority="250"/>
  </conditionalFormatting>
  <conditionalFormatting sqref="B1:B35 B37:B105 B107:B1048576">
    <cfRule type="duplicateValues" dxfId="0" priority="54"/>
  </conditionalFormatting>
  <conditionalFormatting sqref="B1:B35 B44:B105 B107:B1048576 B37:B42">
    <cfRule type="duplicateValues" dxfId="0" priority="159"/>
  </conditionalFormatting>
  <conditionalFormatting sqref="B2:B7 B114:B116 B118:B1048576 B44:B70 B97 B93 B85:B91 B72:B83">
    <cfRule type="duplicateValues" dxfId="0" priority="274"/>
    <cfRule type="duplicateValues" dxfId="0" priority="275"/>
  </conditionalFormatting>
  <conditionalFormatting sqref="B99:B105 B107 B8:B13 B37:B42 B15:B35 B94">
    <cfRule type="duplicateValues" dxfId="0" priority="252"/>
    <cfRule type="duplicateValues" dxfId="0" priority="253"/>
    <cfRule type="duplicateValues" dxfId="0" priority="254"/>
    <cfRule type="duplicateValues" dxfId="0" priority="255"/>
  </conditionalFormatting>
  <conditionalFormatting sqref="B88:B90 B93">
    <cfRule type="duplicateValues" dxfId="0" priority="276"/>
  </conditionalFormatting>
  <conditionalFormatting sqref="B98 B92">
    <cfRule type="duplicateValues" dxfId="0" priority="265"/>
    <cfRule type="duplicateValues" dxfId="0" priority="266"/>
    <cfRule type="duplicateValues" dxfId="0" priority="267"/>
  </conditionalFormatting>
  <dataValidations count="1">
    <dataValidation type="list" allowBlank="1" showInputMessage="1" showErrorMessage="1" sqref="E2:E3">
      <formula1>"农林水利生态,工业,基础设施,交通,商贸流通,社会事业,文化旅游,房地产"</formula1>
    </dataValidation>
  </dataValidations>
  <printOptions horizontalCentered="1"/>
  <pageMargins left="0.448611111111111" right="0.448611111111111" top="0.554861111111111" bottom="0.554861111111111" header="0.298611111111111" footer="0.298611111111111"/>
  <pageSetup paperSize="9" scale="40" fitToWidth="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0000"/>
    <pageSetUpPr fitToPage="1"/>
  </sheetPr>
  <dimension ref="A1:CK116"/>
  <sheetViews>
    <sheetView view="pageBreakPreview" zoomScale="85" zoomScaleNormal="70" workbookViewId="0">
      <pane xSplit="2" ySplit="6" topLeftCell="AG7" activePane="bottomRight" state="frozenSplit"/>
      <selection/>
      <selection pane="topRight"/>
      <selection pane="bottomLeft"/>
      <selection pane="bottomRight" activeCell="H16" sqref="H16"/>
    </sheetView>
  </sheetViews>
  <sheetFormatPr defaultColWidth="9" defaultRowHeight="13.5"/>
  <cols>
    <col min="1" max="1" width="7.5" style="66" customWidth="1"/>
    <col min="2" max="2" width="17.25" style="32" customWidth="1"/>
    <col min="3" max="3" width="16.1333333333333" style="32" hidden="1" customWidth="1" outlineLevel="1"/>
    <col min="4" max="4" width="11.75" style="32" customWidth="1" collapsed="1"/>
    <col min="5" max="6" width="9" style="66" hidden="1" customWidth="1" outlineLevel="1"/>
    <col min="7" max="7" width="9" style="66" customWidth="1" collapsed="1"/>
    <col min="8" max="8" width="9" style="66" customWidth="1"/>
    <col min="9" max="9" width="11.5" style="66" hidden="1" customWidth="1" outlineLevel="1"/>
    <col min="10" max="10" width="9.38333333333333" style="66" hidden="1" customWidth="1" outlineLevel="1"/>
    <col min="11" max="11" width="9.38333333333333" style="66" customWidth="1" collapsed="1"/>
    <col min="12" max="12" width="9.38333333333333" style="66" customWidth="1"/>
    <col min="13" max="13" width="13.25" style="66" hidden="1" customWidth="1" outlineLevel="1"/>
    <col min="14" max="17" width="9" style="66" hidden="1" customWidth="1" outlineLevel="1"/>
    <col min="18" max="19" width="9" style="66" hidden="1" customWidth="1" outlineLevel="1" collapsed="1"/>
    <col min="20" max="20" width="9" style="66" hidden="1" customWidth="1" outlineLevel="1"/>
    <col min="21" max="21" width="9" style="66" customWidth="1" collapsed="1"/>
    <col min="22" max="22" width="9" style="66" hidden="1" customWidth="1" outlineLevel="1"/>
    <col min="23" max="23" width="11.3833333333333" style="66" customWidth="1" collapsed="1"/>
    <col min="24" max="25" width="9" style="66" hidden="1" customWidth="1" outlineLevel="1"/>
    <col min="26" max="26" width="12.5" style="66" customWidth="1" collapsed="1"/>
    <col min="27" max="27" width="10.25" style="66" customWidth="1"/>
    <col min="28" max="28" width="9" style="66" hidden="1" customWidth="1" outlineLevel="1"/>
    <col min="29" max="29" width="9" style="66" customWidth="1" collapsed="1"/>
    <col min="30" max="30" width="15.75" style="66" hidden="1" customWidth="1" outlineLevel="1"/>
    <col min="31" max="32" width="10.6333333333333" style="66" hidden="1" customWidth="1" outlineLevel="1"/>
    <col min="33" max="33" width="35.75" style="66" customWidth="1" collapsed="1"/>
    <col min="34" max="34" width="13.25" style="66" hidden="1" customWidth="1" outlineLevel="1"/>
    <col min="35" max="35" width="9" style="66" hidden="1" customWidth="1" outlineLevel="1"/>
    <col min="36" max="36" width="12.6333333333333" style="66" hidden="1" customWidth="1" outlineLevel="1"/>
    <col min="37" max="37" width="9" style="66" hidden="1" customWidth="1" outlineLevel="1" collapsed="1"/>
    <col min="38" max="38" width="12.6333333333333" style="66" hidden="1" customWidth="1" outlineLevel="1"/>
    <col min="39" max="44" width="9" style="66" hidden="1" customWidth="1" outlineLevel="1"/>
    <col min="45" max="45" width="8.08333333333333" style="66" customWidth="1" collapsed="1"/>
    <col min="46" max="46" width="8.08333333333333" style="66" customWidth="1"/>
    <col min="47" max="48" width="8.08333333333333" style="32" customWidth="1"/>
    <col min="49" max="49" width="29.2583333333333" style="66" customWidth="1"/>
    <col min="50" max="50" width="38.3833333333333" style="32" customWidth="1"/>
    <col min="51" max="51" width="11.25" style="66" customWidth="1"/>
    <col min="52" max="52" width="19.75" style="66" customWidth="1"/>
    <col min="53" max="53" width="19.3833333333333" style="66" customWidth="1"/>
    <col min="54" max="54" width="9" style="66" customWidth="1"/>
    <col min="55" max="55" width="7.75" style="66" customWidth="1"/>
    <col min="56" max="60" width="7.75" style="66" hidden="1" customWidth="1" outlineLevel="1"/>
    <col min="61" max="61" width="7.75" style="66" customWidth="1" collapsed="1"/>
    <col min="62" max="63" width="7.75" style="66" hidden="1" customWidth="1" outlineLevel="1"/>
    <col min="64" max="64" width="7.75" style="66" customWidth="1" collapsed="1"/>
    <col min="65" max="66" width="7.75" style="66" hidden="1" customWidth="1" outlineLevel="1"/>
    <col min="67" max="67" width="7.75" style="66" customWidth="1" collapsed="1"/>
    <col min="68" max="69" width="7.75" style="66" hidden="1" customWidth="1" outlineLevel="1"/>
    <col min="70" max="70" width="7.75" style="66" customWidth="1" collapsed="1"/>
    <col min="71" max="72" width="7.75" style="66" hidden="1" customWidth="1" outlineLevel="1"/>
    <col min="73" max="73" width="7.75" style="66" customWidth="1" collapsed="1"/>
    <col min="74" max="75" width="7.75" style="66" hidden="1" customWidth="1" outlineLevel="1"/>
    <col min="76" max="76" width="7.75" style="66" customWidth="1" collapsed="1"/>
    <col min="77" max="78" width="7.75" style="66" hidden="1" customWidth="1" outlineLevel="1"/>
    <col min="79" max="79" width="7.75" style="66" customWidth="1" collapsed="1"/>
    <col min="80" max="81" width="9" style="66" hidden="1" customWidth="1" outlineLevel="1"/>
    <col min="82" max="82" width="11.1333333333333" style="66" customWidth="1" collapsed="1"/>
    <col min="83" max="83" width="11.1333333333333" style="66" customWidth="1"/>
    <col min="84" max="84" width="28.3833333333333" style="66" customWidth="1"/>
    <col min="85" max="87" width="9" style="66" customWidth="1"/>
    <col min="88" max="88" width="10.3833333333333" style="66" customWidth="1"/>
    <col min="89" max="91" width="9" style="66" customWidth="1"/>
    <col min="92" max="16384" width="9" style="66"/>
  </cols>
  <sheetData>
    <row r="1" ht="23.1" hidden="1" customHeight="1" spans="1:2">
      <c r="A1" s="67" t="s">
        <v>297</v>
      </c>
      <c r="B1" s="68"/>
    </row>
    <row r="2" s="64" customFormat="1" ht="54.95" customHeight="1" spans="1:81">
      <c r="A2" s="69" t="s">
        <v>1029</v>
      </c>
      <c r="B2" s="70"/>
      <c r="C2" s="70"/>
      <c r="D2" s="70"/>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U2" s="82"/>
      <c r="AV2" s="82"/>
      <c r="AX2" s="82"/>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row>
    <row r="3" s="64" customFormat="1" ht="18" customHeight="1" outlineLevel="1" spans="1:83">
      <c r="A3" s="69"/>
      <c r="B3" s="70"/>
      <c r="C3" s="70"/>
      <c r="D3" s="70"/>
      <c r="E3" s="69"/>
      <c r="F3" s="69"/>
      <c r="G3" s="69"/>
      <c r="H3" s="69"/>
      <c r="I3" s="69"/>
      <c r="J3" s="69"/>
      <c r="K3" s="69"/>
      <c r="L3" s="69"/>
      <c r="M3" s="69"/>
      <c r="N3" s="69"/>
      <c r="O3" s="69"/>
      <c r="P3" s="69"/>
      <c r="Q3" s="69"/>
      <c r="R3" s="69"/>
      <c r="S3" s="69"/>
      <c r="T3" s="69"/>
      <c r="U3" s="69"/>
      <c r="V3" s="75">
        <f>(Z107-W3)/W3</f>
        <v>-0.999999833111814</v>
      </c>
      <c r="W3" s="76">
        <v>6321597.87</v>
      </c>
      <c r="X3" s="69"/>
      <c r="Y3" s="69"/>
      <c r="Z3" s="77">
        <f>SUBTOTAL(9,Z7:Z106)/10000</f>
        <v>1.055</v>
      </c>
      <c r="AA3" s="77">
        <f>SUBTOTAL(9,AA7:AA106)/10000</f>
        <v>0.6</v>
      </c>
      <c r="AB3" s="69"/>
      <c r="AC3" s="78"/>
      <c r="AD3" s="69"/>
      <c r="AE3" s="79">
        <f>300.4/AA3</f>
        <v>500.666666666667</v>
      </c>
      <c r="AF3" s="69"/>
      <c r="AG3" s="81">
        <v>2977063.55</v>
      </c>
      <c r="AH3" s="75">
        <f>(AA107-AG3)/AG3</f>
        <v>-0.999999798459123</v>
      </c>
      <c r="AI3" s="69"/>
      <c r="AJ3" s="69"/>
      <c r="AK3" s="69"/>
      <c r="AL3" s="69">
        <v>60.5</v>
      </c>
      <c r="AM3" s="69"/>
      <c r="AN3" s="69"/>
      <c r="AO3" s="69"/>
      <c r="AP3" s="69"/>
      <c r="AQ3" s="69"/>
      <c r="AR3" s="69"/>
      <c r="AU3" s="82"/>
      <c r="AV3" s="82"/>
      <c r="AX3" s="82"/>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4">
        <v>24.3</v>
      </c>
      <c r="CE3" s="64">
        <f>AL3-CD3</f>
        <v>36.2</v>
      </c>
    </row>
    <row r="4" s="65" customFormat="1" ht="33" customHeight="1" spans="1:81">
      <c r="A4" s="71" t="s">
        <v>2</v>
      </c>
      <c r="B4" s="72" t="s">
        <v>3</v>
      </c>
      <c r="C4" s="72" t="s">
        <v>298</v>
      </c>
      <c r="D4" s="72" t="s">
        <v>299</v>
      </c>
      <c r="E4" s="71" t="s">
        <v>1044</v>
      </c>
      <c r="F4" s="71" t="s">
        <v>1045</v>
      </c>
      <c r="G4" s="71" t="s">
        <v>301</v>
      </c>
      <c r="H4" s="71" t="s">
        <v>4</v>
      </c>
      <c r="I4" s="71" t="s">
        <v>303</v>
      </c>
      <c r="J4" s="71" t="s">
        <v>304</v>
      </c>
      <c r="K4" s="71" t="s">
        <v>305</v>
      </c>
      <c r="L4" s="71" t="s">
        <v>5</v>
      </c>
      <c r="M4" s="71" t="s">
        <v>1176</v>
      </c>
      <c r="N4" s="71" t="s">
        <v>306</v>
      </c>
      <c r="O4" s="71" t="s">
        <v>307</v>
      </c>
      <c r="P4" s="71" t="s">
        <v>308</v>
      </c>
      <c r="Q4" s="71" t="s">
        <v>309</v>
      </c>
      <c r="R4" s="71" t="s">
        <v>310</v>
      </c>
      <c r="S4" s="71" t="s">
        <v>311</v>
      </c>
      <c r="T4" s="71" t="s">
        <v>312</v>
      </c>
      <c r="U4" s="71" t="s">
        <v>313</v>
      </c>
      <c r="V4" s="71" t="s">
        <v>315</v>
      </c>
      <c r="W4" s="71" t="s">
        <v>6</v>
      </c>
      <c r="X4" s="71" t="s">
        <v>316</v>
      </c>
      <c r="Y4" s="71" t="s">
        <v>317</v>
      </c>
      <c r="Z4" s="80" t="s">
        <v>7</v>
      </c>
      <c r="AA4" s="80" t="s">
        <v>8</v>
      </c>
      <c r="AB4" s="71" t="s">
        <v>319</v>
      </c>
      <c r="AC4" s="71" t="s">
        <v>9</v>
      </c>
      <c r="AD4" s="71" t="s">
        <v>991</v>
      </c>
      <c r="AE4" s="71" t="s">
        <v>321</v>
      </c>
      <c r="AF4" s="71" t="s">
        <v>322</v>
      </c>
      <c r="AG4" s="71" t="s">
        <v>10</v>
      </c>
      <c r="AH4" s="71" t="s">
        <v>11</v>
      </c>
      <c r="AI4" s="71" t="s">
        <v>323</v>
      </c>
      <c r="AJ4" s="71" t="s">
        <v>324</v>
      </c>
      <c r="AK4" s="71" t="s">
        <v>325</v>
      </c>
      <c r="AL4" s="71" t="s">
        <v>326</v>
      </c>
      <c r="AM4" s="80" t="s">
        <v>327</v>
      </c>
      <c r="AN4" s="80"/>
      <c r="AO4" s="80" t="s">
        <v>328</v>
      </c>
      <c r="AP4" s="80" t="s">
        <v>329</v>
      </c>
      <c r="AQ4" s="80" t="s">
        <v>330</v>
      </c>
      <c r="AR4" s="80" t="s">
        <v>331</v>
      </c>
      <c r="AS4" s="71" t="s">
        <v>332</v>
      </c>
      <c r="AT4" s="71" t="s">
        <v>333</v>
      </c>
      <c r="AU4" s="72" t="s">
        <v>1046</v>
      </c>
      <c r="AV4" s="72" t="s">
        <v>1177</v>
      </c>
      <c r="AW4" s="71" t="s">
        <v>334</v>
      </c>
      <c r="AX4" s="72" t="s">
        <v>1047</v>
      </c>
      <c r="AY4" s="71" t="s">
        <v>341</v>
      </c>
      <c r="AZ4" s="71"/>
      <c r="BA4" s="71"/>
      <c r="BB4" s="80" t="s">
        <v>342</v>
      </c>
      <c r="BC4" s="71" t="s">
        <v>343</v>
      </c>
      <c r="BD4" s="71"/>
      <c r="BE4" s="71"/>
      <c r="BF4" s="71" t="s">
        <v>344</v>
      </c>
      <c r="BG4" s="71"/>
      <c r="BH4" s="71"/>
      <c r="BI4" s="71" t="s">
        <v>1048</v>
      </c>
      <c r="BJ4" s="71"/>
      <c r="BK4" s="71"/>
      <c r="BL4" s="71" t="s">
        <v>346</v>
      </c>
      <c r="BM4" s="71"/>
      <c r="BN4" s="71"/>
      <c r="BO4" s="71" t="s">
        <v>347</v>
      </c>
      <c r="BP4" s="71"/>
      <c r="BQ4" s="71"/>
      <c r="BR4" s="71" t="s">
        <v>348</v>
      </c>
      <c r="BS4" s="71"/>
      <c r="BT4" s="71"/>
      <c r="BU4" s="71" t="s">
        <v>349</v>
      </c>
      <c r="BV4" s="71"/>
      <c r="BW4" s="71"/>
      <c r="BX4" s="71" t="s">
        <v>350</v>
      </c>
      <c r="BY4" s="71"/>
      <c r="BZ4" s="71"/>
      <c r="CA4" s="71" t="s">
        <v>351</v>
      </c>
      <c r="CB4" s="86"/>
      <c r="CC4" s="86"/>
    </row>
    <row r="5" s="65" customFormat="1" ht="33" customHeight="1" spans="1:81">
      <c r="A5" s="71"/>
      <c r="B5" s="72"/>
      <c r="C5" s="72"/>
      <c r="D5" s="72"/>
      <c r="E5" s="71"/>
      <c r="F5" s="71"/>
      <c r="G5" s="71"/>
      <c r="H5" s="71"/>
      <c r="I5" s="71"/>
      <c r="J5" s="71"/>
      <c r="K5" s="71"/>
      <c r="L5" s="71"/>
      <c r="M5" s="71"/>
      <c r="N5" s="71"/>
      <c r="O5" s="71"/>
      <c r="P5" s="71"/>
      <c r="Q5" s="71"/>
      <c r="R5" s="71"/>
      <c r="S5" s="71"/>
      <c r="T5" s="71"/>
      <c r="U5" s="71"/>
      <c r="V5" s="71"/>
      <c r="W5" s="71"/>
      <c r="X5" s="71"/>
      <c r="Y5" s="71"/>
      <c r="Z5" s="80"/>
      <c r="AA5" s="80"/>
      <c r="AB5" s="71"/>
      <c r="AC5" s="71"/>
      <c r="AD5" s="71"/>
      <c r="AE5" s="71"/>
      <c r="AF5" s="71"/>
      <c r="AG5" s="71"/>
      <c r="AH5" s="71"/>
      <c r="AI5" s="71"/>
      <c r="AJ5" s="71"/>
      <c r="AK5" s="71"/>
      <c r="AL5" s="71"/>
      <c r="AM5" s="80"/>
      <c r="AN5" s="80"/>
      <c r="AO5" s="80"/>
      <c r="AP5" s="80"/>
      <c r="AQ5" s="80"/>
      <c r="AR5" s="80"/>
      <c r="AS5" s="71"/>
      <c r="AT5" s="71"/>
      <c r="AU5" s="72"/>
      <c r="AV5" s="72"/>
      <c r="AW5" s="71"/>
      <c r="AX5" s="72"/>
      <c r="AY5" s="71" t="s">
        <v>352</v>
      </c>
      <c r="AZ5" s="71" t="s">
        <v>353</v>
      </c>
      <c r="BA5" s="71" t="s">
        <v>1178</v>
      </c>
      <c r="BB5" s="80"/>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86"/>
      <c r="CC5" s="86"/>
    </row>
    <row r="6" s="65" customFormat="1" ht="39" customHeight="1" outlineLevel="1" spans="1:82">
      <c r="A6" s="71"/>
      <c r="B6" s="72"/>
      <c r="C6" s="72"/>
      <c r="D6" s="72"/>
      <c r="E6" s="71"/>
      <c r="F6" s="71"/>
      <c r="G6" s="71"/>
      <c r="H6" s="71"/>
      <c r="I6" s="71"/>
      <c r="J6" s="71"/>
      <c r="K6" s="71"/>
      <c r="L6" s="71"/>
      <c r="M6" s="71"/>
      <c r="N6" s="71"/>
      <c r="O6" s="71"/>
      <c r="P6" s="71"/>
      <c r="Q6" s="71"/>
      <c r="R6" s="71"/>
      <c r="S6" s="71"/>
      <c r="T6" s="71"/>
      <c r="U6" s="71"/>
      <c r="V6" s="71"/>
      <c r="W6" s="71"/>
      <c r="X6" s="71"/>
      <c r="Y6" s="71"/>
      <c r="Z6" s="80"/>
      <c r="AA6" s="80"/>
      <c r="AB6" s="71"/>
      <c r="AC6" s="71"/>
      <c r="AD6" s="71"/>
      <c r="AE6" s="71"/>
      <c r="AF6" s="71"/>
      <c r="AG6" s="71"/>
      <c r="AH6" s="71"/>
      <c r="AI6" s="71"/>
      <c r="AJ6" s="71"/>
      <c r="AK6" s="71"/>
      <c r="AL6" s="71"/>
      <c r="AM6" s="80" t="s">
        <v>361</v>
      </c>
      <c r="AN6" s="71" t="s">
        <v>362</v>
      </c>
      <c r="AO6" s="80"/>
      <c r="AP6" s="80"/>
      <c r="AQ6" s="80"/>
      <c r="AR6" s="80"/>
      <c r="AS6" s="71"/>
      <c r="AT6" s="71"/>
      <c r="AU6" s="72"/>
      <c r="AV6" s="72"/>
      <c r="AW6" s="71"/>
      <c r="AX6" s="72"/>
      <c r="AY6" s="71"/>
      <c r="AZ6" s="71"/>
      <c r="BA6" s="71"/>
      <c r="BB6" s="80"/>
      <c r="BC6" s="71" t="s">
        <v>357</v>
      </c>
      <c r="BD6" s="71" t="s">
        <v>359</v>
      </c>
      <c r="BE6" s="71" t="s">
        <v>358</v>
      </c>
      <c r="BF6" s="71" t="s">
        <v>357</v>
      </c>
      <c r="BG6" s="71" t="s">
        <v>359</v>
      </c>
      <c r="BH6" s="71" t="s">
        <v>358</v>
      </c>
      <c r="BI6" s="71" t="s">
        <v>357</v>
      </c>
      <c r="BJ6" s="71" t="s">
        <v>359</v>
      </c>
      <c r="BK6" s="71" t="s">
        <v>358</v>
      </c>
      <c r="BL6" s="71" t="s">
        <v>357</v>
      </c>
      <c r="BM6" s="71" t="s">
        <v>359</v>
      </c>
      <c r="BN6" s="71" t="s">
        <v>358</v>
      </c>
      <c r="BO6" s="71" t="s">
        <v>357</v>
      </c>
      <c r="BP6" s="71" t="s">
        <v>359</v>
      </c>
      <c r="BQ6" s="71" t="s">
        <v>358</v>
      </c>
      <c r="BR6" s="71" t="s">
        <v>357</v>
      </c>
      <c r="BS6" s="71" t="s">
        <v>359</v>
      </c>
      <c r="BT6" s="71" t="s">
        <v>358</v>
      </c>
      <c r="BU6" s="71" t="s">
        <v>357</v>
      </c>
      <c r="BV6" s="71" t="s">
        <v>359</v>
      </c>
      <c r="BW6" s="71" t="s">
        <v>358</v>
      </c>
      <c r="BX6" s="71" t="s">
        <v>357</v>
      </c>
      <c r="BY6" s="71" t="s">
        <v>359</v>
      </c>
      <c r="BZ6" s="71" t="s">
        <v>358</v>
      </c>
      <c r="CA6" s="71" t="s">
        <v>357</v>
      </c>
      <c r="CB6" s="71" t="s">
        <v>359</v>
      </c>
      <c r="CC6" s="71" t="s">
        <v>358</v>
      </c>
      <c r="CD6" s="65" t="s">
        <v>372</v>
      </c>
    </row>
    <row r="7" ht="77.1" hidden="1" customHeight="1" spans="1:89">
      <c r="A7" s="73">
        <v>1</v>
      </c>
      <c r="B7" s="45" t="s">
        <v>12</v>
      </c>
      <c r="C7" s="51" t="s">
        <v>373</v>
      </c>
      <c r="D7" s="51" t="s">
        <v>374</v>
      </c>
      <c r="E7" s="73" t="s">
        <v>1051</v>
      </c>
      <c r="F7" s="73" t="s">
        <v>755</v>
      </c>
      <c r="G7" s="73" t="s">
        <v>376</v>
      </c>
      <c r="H7" s="73" t="s">
        <v>13</v>
      </c>
      <c r="I7" s="73">
        <v>202303</v>
      </c>
      <c r="J7" s="73">
        <v>202401</v>
      </c>
      <c r="K7" s="73">
        <v>202407</v>
      </c>
      <c r="L7" s="73" t="s">
        <v>14</v>
      </c>
      <c r="M7" s="73"/>
      <c r="N7" s="73"/>
      <c r="O7" s="73"/>
      <c r="P7" s="73" t="s">
        <v>377</v>
      </c>
      <c r="Q7" s="73" t="s">
        <v>378</v>
      </c>
      <c r="R7" s="73" t="s">
        <v>379</v>
      </c>
      <c r="S7" s="73"/>
      <c r="T7" s="73" t="s">
        <v>380</v>
      </c>
      <c r="U7" s="73" t="s">
        <v>379</v>
      </c>
      <c r="V7" s="73"/>
      <c r="W7" s="73" t="s">
        <v>15</v>
      </c>
      <c r="X7" s="73"/>
      <c r="Y7" s="73"/>
      <c r="Z7" s="73">
        <v>1000000</v>
      </c>
      <c r="AA7" s="73">
        <v>600000</v>
      </c>
      <c r="AB7" s="73"/>
      <c r="AC7" s="73" t="s">
        <v>16</v>
      </c>
      <c r="AD7" s="73"/>
      <c r="AE7" s="73" t="s">
        <v>381</v>
      </c>
      <c r="AF7" s="73" t="s">
        <v>382</v>
      </c>
      <c r="AG7" s="73" t="s">
        <v>17</v>
      </c>
      <c r="AH7" s="73" t="s">
        <v>18</v>
      </c>
      <c r="AI7" s="73"/>
      <c r="AJ7" s="73"/>
      <c r="AK7" s="74" t="s">
        <v>383</v>
      </c>
      <c r="AL7" s="74">
        <v>18981369558</v>
      </c>
      <c r="AM7" s="74" t="s">
        <v>384</v>
      </c>
      <c r="AN7" s="74"/>
      <c r="AO7" s="74"/>
      <c r="AP7" s="74"/>
      <c r="AQ7" s="74"/>
      <c r="AR7" s="74"/>
      <c r="AS7" s="74"/>
      <c r="AT7" s="74"/>
      <c r="AU7" s="51" t="s">
        <v>379</v>
      </c>
      <c r="AV7" s="51"/>
      <c r="AW7" s="74"/>
      <c r="AX7" s="51"/>
      <c r="AY7" s="73" t="s">
        <v>386</v>
      </c>
      <c r="AZ7" s="73"/>
      <c r="BA7" s="73"/>
      <c r="BB7" s="74" t="str">
        <f>IF(OR(BC7="是",BC7="无需办理"),IF(OR(BF7="是",BF7="无需办理"),IF(OR(BI7="是",BI7="无需办理"),IF(OR(BL7="是",BL7="无需办理"),IF(OR(BO7="是",BO7="无需办理"),IF(OR(BR7="是",BR7="无需办理"),IF(OR(BU7="是",BU7="无需办理"),IF(OR(BX7="是",BX7="无需办理"),IF(OR(CA7="是",CA7="无需办理"),"办结",""),""),""),""),""),""),""),""),"")</f>
        <v>办结</v>
      </c>
      <c r="BC7" s="74" t="s">
        <v>379</v>
      </c>
      <c r="BD7" s="74" t="s">
        <v>387</v>
      </c>
      <c r="BE7" s="74" t="s">
        <v>389</v>
      </c>
      <c r="BF7" s="74" t="s">
        <v>379</v>
      </c>
      <c r="BG7" s="74" t="s">
        <v>388</v>
      </c>
      <c r="BH7" s="74" t="s">
        <v>389</v>
      </c>
      <c r="BI7" s="74" t="s">
        <v>379</v>
      </c>
      <c r="BJ7" s="74" t="s">
        <v>388</v>
      </c>
      <c r="BK7" s="74" t="s">
        <v>389</v>
      </c>
      <c r="BL7" s="74" t="s">
        <v>379</v>
      </c>
      <c r="BM7" s="74" t="s">
        <v>387</v>
      </c>
      <c r="BN7" s="74" t="s">
        <v>389</v>
      </c>
      <c r="BO7" s="74" t="s">
        <v>379</v>
      </c>
      <c r="BP7" s="74" t="s">
        <v>393</v>
      </c>
      <c r="BQ7" s="74" t="s">
        <v>389</v>
      </c>
      <c r="BR7" s="74" t="s">
        <v>379</v>
      </c>
      <c r="BS7" s="74" t="s">
        <v>388</v>
      </c>
      <c r="BT7" s="74" t="s">
        <v>389</v>
      </c>
      <c r="BU7" s="74" t="s">
        <v>379</v>
      </c>
      <c r="BV7" s="74" t="s">
        <v>388</v>
      </c>
      <c r="BW7" s="74" t="s">
        <v>389</v>
      </c>
      <c r="BX7" s="74" t="s">
        <v>394</v>
      </c>
      <c r="BY7" s="74"/>
      <c r="BZ7" s="74"/>
      <c r="CA7" s="74" t="s">
        <v>394</v>
      </c>
      <c r="CB7" s="74"/>
      <c r="CC7" s="74"/>
      <c r="CD7" s="66" t="s">
        <v>386</v>
      </c>
      <c r="CJ7" s="87">
        <f t="shared" ref="CJ7:CJ20" si="0">Z7/10000</f>
        <v>100</v>
      </c>
      <c r="CK7" s="87">
        <f t="shared" ref="CK7:CK20" si="1">AA7/10000</f>
        <v>60</v>
      </c>
    </row>
    <row r="8" ht="77.1" hidden="1" customHeight="1" spans="1:89">
      <c r="A8" s="73">
        <v>2</v>
      </c>
      <c r="B8" s="45" t="s">
        <v>19</v>
      </c>
      <c r="C8" s="51" t="s">
        <v>395</v>
      </c>
      <c r="D8" s="51" t="s">
        <v>396</v>
      </c>
      <c r="E8" s="73" t="s">
        <v>1051</v>
      </c>
      <c r="F8" s="73" t="s">
        <v>397</v>
      </c>
      <c r="G8" s="73" t="s">
        <v>398</v>
      </c>
      <c r="H8" s="73" t="s">
        <v>20</v>
      </c>
      <c r="I8" s="73">
        <v>202304</v>
      </c>
      <c r="J8" s="73">
        <v>202401</v>
      </c>
      <c r="K8" s="73">
        <v>202512</v>
      </c>
      <c r="L8" s="73" t="s">
        <v>14</v>
      </c>
      <c r="M8" s="73"/>
      <c r="N8" s="73"/>
      <c r="O8" s="73"/>
      <c r="P8" s="73" t="s">
        <v>400</v>
      </c>
      <c r="Q8" s="73" t="s">
        <v>401</v>
      </c>
      <c r="R8" s="73"/>
      <c r="S8" s="73"/>
      <c r="T8" s="73" t="s">
        <v>402</v>
      </c>
      <c r="U8" s="73" t="s">
        <v>379</v>
      </c>
      <c r="V8" s="73"/>
      <c r="W8" s="73" t="s">
        <v>15</v>
      </c>
      <c r="X8" s="73"/>
      <c r="Y8" s="73"/>
      <c r="Z8" s="73">
        <v>779928.98</v>
      </c>
      <c r="AA8" s="73">
        <v>500000</v>
      </c>
      <c r="AB8" s="73"/>
      <c r="AC8" s="73" t="s">
        <v>16</v>
      </c>
      <c r="AD8" s="73"/>
      <c r="AE8" s="73" t="s">
        <v>381</v>
      </c>
      <c r="AF8" s="73" t="s">
        <v>382</v>
      </c>
      <c r="AG8" s="73" t="s">
        <v>21</v>
      </c>
      <c r="AH8" s="73" t="s">
        <v>22</v>
      </c>
      <c r="AI8" s="73"/>
      <c r="AJ8" s="73"/>
      <c r="AK8" s="74" t="s">
        <v>403</v>
      </c>
      <c r="AL8" s="74">
        <v>15947623319</v>
      </c>
      <c r="AM8" s="74"/>
      <c r="AN8" s="74"/>
      <c r="AO8" s="74"/>
      <c r="AP8" s="74"/>
      <c r="AQ8" s="74"/>
      <c r="AR8" s="74"/>
      <c r="AS8" s="74"/>
      <c r="AT8" s="74"/>
      <c r="AU8" s="51" t="s">
        <v>379</v>
      </c>
      <c r="AV8" s="51"/>
      <c r="AW8" s="74"/>
      <c r="AX8" s="51"/>
      <c r="AY8" s="73" t="s">
        <v>386</v>
      </c>
      <c r="AZ8" s="73"/>
      <c r="BA8" s="73"/>
      <c r="BB8" s="74" t="str">
        <f t="shared" ref="BB8:BB39" si="2">IF(OR(BC8="是",BC8="无需办理"),IF(OR(BF8="是",BF8="无需办理"),IF(OR(BI8="是",BI8="无需办理"),IF(OR(BL8="是",BL8="无需办理"),IF(OR(BO8="是",BO8="无需办理"),IF(OR(BR8="是",BR8="无需办理"),IF(OR(BU8="是",BU8="无需办理"),IF(OR(BX8="是",BX8="无需办理"),IF(OR(CA8="是",CA8="无需办理"),"办结",""),""),""),""),""),""),""),""),"")</f>
        <v>办结</v>
      </c>
      <c r="BC8" s="74" t="s">
        <v>379</v>
      </c>
      <c r="BD8" s="74" t="s">
        <v>393</v>
      </c>
      <c r="BE8" s="74" t="s">
        <v>389</v>
      </c>
      <c r="BF8" s="74" t="s">
        <v>379</v>
      </c>
      <c r="BG8" s="74" t="s">
        <v>388</v>
      </c>
      <c r="BH8" s="74" t="s">
        <v>389</v>
      </c>
      <c r="BI8" s="74" t="s">
        <v>379</v>
      </c>
      <c r="BJ8" s="74" t="s">
        <v>388</v>
      </c>
      <c r="BK8" s="74" t="s">
        <v>389</v>
      </c>
      <c r="BL8" s="74" t="s">
        <v>379</v>
      </c>
      <c r="BM8" s="74" t="s">
        <v>387</v>
      </c>
      <c r="BN8" s="74" t="s">
        <v>389</v>
      </c>
      <c r="BO8" s="74" t="s">
        <v>379</v>
      </c>
      <c r="BP8" s="74" t="s">
        <v>393</v>
      </c>
      <c r="BQ8" s="74" t="s">
        <v>389</v>
      </c>
      <c r="BR8" s="74" t="s">
        <v>379</v>
      </c>
      <c r="BS8" s="74" t="s">
        <v>388</v>
      </c>
      <c r="BT8" s="74" t="s">
        <v>389</v>
      </c>
      <c r="BU8" s="74" t="s">
        <v>379</v>
      </c>
      <c r="BV8" s="74" t="s">
        <v>388</v>
      </c>
      <c r="BW8" s="74" t="s">
        <v>389</v>
      </c>
      <c r="BX8" s="74" t="s">
        <v>394</v>
      </c>
      <c r="BY8" s="74"/>
      <c r="BZ8" s="74"/>
      <c r="CA8" s="74" t="s">
        <v>394</v>
      </c>
      <c r="CB8" s="74"/>
      <c r="CC8" s="74"/>
      <c r="CD8" s="66" t="s">
        <v>386</v>
      </c>
      <c r="CF8" s="66">
        <f>AG3-AA3</f>
        <v>2977062.95</v>
      </c>
      <c r="CJ8" s="87">
        <f t="shared" si="0"/>
        <v>77.992898</v>
      </c>
      <c r="CK8" s="87">
        <f t="shared" si="1"/>
        <v>50</v>
      </c>
    </row>
    <row r="9" ht="77.1" hidden="1" customHeight="1" spans="1:82">
      <c r="A9" s="73">
        <v>3</v>
      </c>
      <c r="B9" s="45" t="s">
        <v>23</v>
      </c>
      <c r="C9" s="51" t="s">
        <v>405</v>
      </c>
      <c r="D9" s="51" t="s">
        <v>396</v>
      </c>
      <c r="E9" s="73" t="s">
        <v>1051</v>
      </c>
      <c r="F9" s="73" t="s">
        <v>397</v>
      </c>
      <c r="G9" s="73" t="s">
        <v>406</v>
      </c>
      <c r="H9" s="73" t="s">
        <v>24</v>
      </c>
      <c r="I9" s="73">
        <v>202204</v>
      </c>
      <c r="J9" s="73">
        <v>202403</v>
      </c>
      <c r="K9" s="73">
        <v>202512</v>
      </c>
      <c r="L9" s="73" t="s">
        <v>14</v>
      </c>
      <c r="M9" s="73"/>
      <c r="N9" s="73"/>
      <c r="O9" s="73"/>
      <c r="P9" s="73" t="s">
        <v>407</v>
      </c>
      <c r="Q9" s="73" t="s">
        <v>408</v>
      </c>
      <c r="R9" s="73" t="s">
        <v>379</v>
      </c>
      <c r="S9" s="73" t="s">
        <v>409</v>
      </c>
      <c r="T9" s="73" t="s">
        <v>410</v>
      </c>
      <c r="U9" s="73" t="s">
        <v>379</v>
      </c>
      <c r="V9" s="73"/>
      <c r="W9" s="73" t="s">
        <v>15</v>
      </c>
      <c r="X9" s="73"/>
      <c r="Y9" s="73"/>
      <c r="Z9" s="73">
        <v>331900</v>
      </c>
      <c r="AA9" s="73">
        <v>150000</v>
      </c>
      <c r="AB9" s="73"/>
      <c r="AC9" s="73" t="s">
        <v>16</v>
      </c>
      <c r="AD9" s="73"/>
      <c r="AE9" s="73" t="s">
        <v>381</v>
      </c>
      <c r="AF9" s="73" t="s">
        <v>382</v>
      </c>
      <c r="AG9" s="73" t="s">
        <v>25</v>
      </c>
      <c r="AH9" s="73" t="s">
        <v>26</v>
      </c>
      <c r="AI9" s="73"/>
      <c r="AJ9" s="73"/>
      <c r="AK9" s="74" t="s">
        <v>411</v>
      </c>
      <c r="AL9" s="74">
        <v>18863077659</v>
      </c>
      <c r="AM9" s="74">
        <v>200</v>
      </c>
      <c r="AN9" s="74"/>
      <c r="AO9" s="74"/>
      <c r="AP9" s="74"/>
      <c r="AQ9" s="74"/>
      <c r="AR9" s="74"/>
      <c r="AS9" s="74"/>
      <c r="AT9" s="74"/>
      <c r="AU9" s="51" t="s">
        <v>379</v>
      </c>
      <c r="AV9" s="51"/>
      <c r="AW9" s="74"/>
      <c r="AX9" s="51"/>
      <c r="AY9" s="73" t="s">
        <v>386</v>
      </c>
      <c r="AZ9" s="73"/>
      <c r="BA9" s="73"/>
      <c r="BB9" s="74" t="str">
        <f t="shared" si="2"/>
        <v>办结</v>
      </c>
      <c r="BC9" s="74" t="s">
        <v>379</v>
      </c>
      <c r="BD9" s="74" t="s">
        <v>387</v>
      </c>
      <c r="BE9" s="74" t="s">
        <v>389</v>
      </c>
      <c r="BF9" s="74" t="s">
        <v>379</v>
      </c>
      <c r="BG9" s="74" t="s">
        <v>388</v>
      </c>
      <c r="BH9" s="74" t="s">
        <v>389</v>
      </c>
      <c r="BI9" s="74" t="s">
        <v>379</v>
      </c>
      <c r="BJ9" s="74" t="s">
        <v>388</v>
      </c>
      <c r="BK9" s="74" t="s">
        <v>389</v>
      </c>
      <c r="BL9" s="74" t="s">
        <v>379</v>
      </c>
      <c r="BM9" s="74" t="s">
        <v>387</v>
      </c>
      <c r="BN9" s="74" t="s">
        <v>389</v>
      </c>
      <c r="BO9" s="74" t="s">
        <v>379</v>
      </c>
      <c r="BP9" s="74" t="s">
        <v>393</v>
      </c>
      <c r="BQ9" s="74" t="s">
        <v>389</v>
      </c>
      <c r="BR9" s="74" t="s">
        <v>379</v>
      </c>
      <c r="BS9" s="74" t="s">
        <v>388</v>
      </c>
      <c r="BT9" s="74" t="s">
        <v>389</v>
      </c>
      <c r="BU9" s="74" t="s">
        <v>379</v>
      </c>
      <c r="BV9" s="74" t="s">
        <v>388</v>
      </c>
      <c r="BW9" s="74" t="s">
        <v>389</v>
      </c>
      <c r="BX9" s="74" t="s">
        <v>394</v>
      </c>
      <c r="BY9" s="74"/>
      <c r="BZ9" s="74"/>
      <c r="CA9" s="74" t="s">
        <v>394</v>
      </c>
      <c r="CB9" s="74"/>
      <c r="CC9" s="74"/>
      <c r="CD9" s="66" t="s">
        <v>386</v>
      </c>
    </row>
    <row r="10" ht="77.1" hidden="1" customHeight="1" spans="1:81">
      <c r="A10" s="73">
        <v>4</v>
      </c>
      <c r="B10" s="45" t="s">
        <v>27</v>
      </c>
      <c r="C10" s="45" t="s">
        <v>413</v>
      </c>
      <c r="D10" s="51" t="s">
        <v>374</v>
      </c>
      <c r="E10" s="73" t="s">
        <v>439</v>
      </c>
      <c r="F10" s="73" t="s">
        <v>414</v>
      </c>
      <c r="G10" s="73" t="s">
        <v>406</v>
      </c>
      <c r="H10" s="73" t="s">
        <v>20</v>
      </c>
      <c r="I10" s="73">
        <v>202405</v>
      </c>
      <c r="J10" s="73">
        <v>202402</v>
      </c>
      <c r="K10" s="73">
        <v>202510</v>
      </c>
      <c r="L10" s="73" t="s">
        <v>14</v>
      </c>
      <c r="M10" s="73"/>
      <c r="N10" s="73"/>
      <c r="O10" s="73"/>
      <c r="P10" s="73" t="s">
        <v>407</v>
      </c>
      <c r="Q10" s="73" t="s">
        <v>408</v>
      </c>
      <c r="R10" s="73" t="s">
        <v>379</v>
      </c>
      <c r="S10" s="73" t="s">
        <v>409</v>
      </c>
      <c r="T10" s="73" t="s">
        <v>410</v>
      </c>
      <c r="U10" s="73" t="s">
        <v>379</v>
      </c>
      <c r="V10" s="73"/>
      <c r="W10" s="73" t="s">
        <v>15</v>
      </c>
      <c r="X10" s="73"/>
      <c r="Y10" s="73" t="s">
        <v>415</v>
      </c>
      <c r="Z10" s="73">
        <v>150000</v>
      </c>
      <c r="AA10" s="73">
        <v>65000</v>
      </c>
      <c r="AB10" s="73"/>
      <c r="AC10" s="73" t="s">
        <v>16</v>
      </c>
      <c r="AD10" s="73" t="s">
        <v>416</v>
      </c>
      <c r="AE10" s="73" t="s">
        <v>381</v>
      </c>
      <c r="AF10" s="73" t="s">
        <v>382</v>
      </c>
      <c r="AG10" s="73" t="s">
        <v>28</v>
      </c>
      <c r="AH10" s="73" t="s">
        <v>29</v>
      </c>
      <c r="AI10" s="73"/>
      <c r="AJ10" s="73"/>
      <c r="AK10" s="73" t="s">
        <v>417</v>
      </c>
      <c r="AL10" s="73">
        <v>15162666589</v>
      </c>
      <c r="AM10" s="74"/>
      <c r="AN10" s="74"/>
      <c r="AO10" s="74"/>
      <c r="AP10" s="74"/>
      <c r="AQ10" s="74"/>
      <c r="AR10" s="74"/>
      <c r="AS10" s="74"/>
      <c r="AT10" s="74"/>
      <c r="AU10" s="51" t="s">
        <v>386</v>
      </c>
      <c r="AV10" s="51"/>
      <c r="AW10" s="74"/>
      <c r="AX10" s="51"/>
      <c r="AY10" s="73" t="s">
        <v>386</v>
      </c>
      <c r="AZ10" s="73"/>
      <c r="BA10" s="73"/>
      <c r="BB10" s="74" t="str">
        <f t="shared" si="2"/>
        <v>办结</v>
      </c>
      <c r="BC10" s="74" t="s">
        <v>379</v>
      </c>
      <c r="BD10" s="74" t="s">
        <v>387</v>
      </c>
      <c r="BE10" s="74" t="s">
        <v>389</v>
      </c>
      <c r="BF10" s="74" t="s">
        <v>394</v>
      </c>
      <c r="BG10" s="74"/>
      <c r="BH10" s="74"/>
      <c r="BI10" s="74" t="s">
        <v>394</v>
      </c>
      <c r="BJ10" s="74"/>
      <c r="BK10" s="74"/>
      <c r="BL10" s="74" t="s">
        <v>379</v>
      </c>
      <c r="BM10" s="74" t="s">
        <v>387</v>
      </c>
      <c r="BN10" s="74" t="s">
        <v>389</v>
      </c>
      <c r="BO10" s="74" t="s">
        <v>379</v>
      </c>
      <c r="BP10" s="74" t="s">
        <v>387</v>
      </c>
      <c r="BQ10" s="74" t="s">
        <v>389</v>
      </c>
      <c r="BR10" s="74" t="s">
        <v>394</v>
      </c>
      <c r="BS10" s="74"/>
      <c r="BT10" s="74"/>
      <c r="BU10" s="74" t="s">
        <v>394</v>
      </c>
      <c r="BV10" s="74"/>
      <c r="BW10" s="74"/>
      <c r="BX10" s="74" t="s">
        <v>394</v>
      </c>
      <c r="BY10" s="74"/>
      <c r="BZ10" s="74"/>
      <c r="CA10" s="74" t="s">
        <v>394</v>
      </c>
      <c r="CB10" s="74"/>
      <c r="CC10" s="74"/>
    </row>
    <row r="11" ht="77.1" hidden="1" customHeight="1" spans="1:89">
      <c r="A11" s="73">
        <v>5</v>
      </c>
      <c r="B11" s="45" t="s">
        <v>30</v>
      </c>
      <c r="C11" s="45" t="s">
        <v>420</v>
      </c>
      <c r="D11" s="51" t="s">
        <v>374</v>
      </c>
      <c r="E11" s="73" t="s">
        <v>1051</v>
      </c>
      <c r="F11" s="73" t="s">
        <v>421</v>
      </c>
      <c r="G11" s="73" t="s">
        <v>406</v>
      </c>
      <c r="H11" s="73" t="s">
        <v>13</v>
      </c>
      <c r="I11" s="73"/>
      <c r="J11" s="73">
        <v>202403</v>
      </c>
      <c r="K11" s="73">
        <v>202410</v>
      </c>
      <c r="L11" s="73" t="s">
        <v>14</v>
      </c>
      <c r="M11" s="73"/>
      <c r="N11" s="73"/>
      <c r="O11" s="73"/>
      <c r="P11" s="73" t="s">
        <v>377</v>
      </c>
      <c r="Q11" s="73" t="s">
        <v>378</v>
      </c>
      <c r="R11" s="73" t="s">
        <v>379</v>
      </c>
      <c r="S11" s="73" t="s">
        <v>422</v>
      </c>
      <c r="T11" s="73" t="s">
        <v>380</v>
      </c>
      <c r="U11" s="73" t="s">
        <v>379</v>
      </c>
      <c r="V11" s="73"/>
      <c r="W11" s="73" t="s">
        <v>15</v>
      </c>
      <c r="X11" s="73"/>
      <c r="Y11" s="73"/>
      <c r="Z11" s="73">
        <v>120000</v>
      </c>
      <c r="AA11" s="73">
        <v>60000</v>
      </c>
      <c r="AB11" s="73"/>
      <c r="AC11" s="73" t="s">
        <v>16</v>
      </c>
      <c r="AD11" s="73"/>
      <c r="AE11" s="73" t="s">
        <v>381</v>
      </c>
      <c r="AF11" s="73" t="s">
        <v>382</v>
      </c>
      <c r="AG11" s="73" t="s">
        <v>31</v>
      </c>
      <c r="AH11" s="73" t="s">
        <v>32</v>
      </c>
      <c r="AI11" s="73"/>
      <c r="AJ11" s="73"/>
      <c r="AK11" s="73" t="s">
        <v>423</v>
      </c>
      <c r="AL11" s="73">
        <v>18065102952</v>
      </c>
      <c r="AM11" s="73"/>
      <c r="AN11" s="73"/>
      <c r="AO11" s="73"/>
      <c r="AP11" s="74"/>
      <c r="AQ11" s="74"/>
      <c r="AR11" s="73"/>
      <c r="AS11" s="74"/>
      <c r="AT11" s="74"/>
      <c r="AU11" s="51" t="s">
        <v>386</v>
      </c>
      <c r="AV11" s="51"/>
      <c r="AW11" s="74"/>
      <c r="AX11" s="51"/>
      <c r="AY11" s="73" t="s">
        <v>386</v>
      </c>
      <c r="AZ11" s="73"/>
      <c r="BA11" s="73"/>
      <c r="BB11" s="74" t="str">
        <f t="shared" si="2"/>
        <v>办结</v>
      </c>
      <c r="BC11" s="73" t="s">
        <v>379</v>
      </c>
      <c r="BD11" s="73" t="s">
        <v>387</v>
      </c>
      <c r="BE11" s="73" t="s">
        <v>389</v>
      </c>
      <c r="BF11" s="73" t="s">
        <v>394</v>
      </c>
      <c r="BG11" s="73"/>
      <c r="BH11" s="73"/>
      <c r="BI11" s="73" t="s">
        <v>394</v>
      </c>
      <c r="BJ11" s="73"/>
      <c r="BK11" s="73"/>
      <c r="BL11" s="73" t="s">
        <v>379</v>
      </c>
      <c r="BM11" s="73" t="s">
        <v>387</v>
      </c>
      <c r="BN11" s="73" t="s">
        <v>389</v>
      </c>
      <c r="BO11" s="73" t="s">
        <v>379</v>
      </c>
      <c r="BP11" s="73" t="s">
        <v>393</v>
      </c>
      <c r="BQ11" s="73" t="s">
        <v>389</v>
      </c>
      <c r="BR11" s="73" t="s">
        <v>394</v>
      </c>
      <c r="BS11" s="73"/>
      <c r="BT11" s="73"/>
      <c r="BU11" s="73" t="s">
        <v>394</v>
      </c>
      <c r="BV11" s="73"/>
      <c r="BW11" s="73"/>
      <c r="BX11" s="73" t="s">
        <v>394</v>
      </c>
      <c r="BY11" s="73"/>
      <c r="BZ11" s="73"/>
      <c r="CA11" s="73" t="s">
        <v>394</v>
      </c>
      <c r="CB11" s="73"/>
      <c r="CC11" s="73"/>
      <c r="CD11" s="88"/>
      <c r="CE11" s="88" t="s">
        <v>425</v>
      </c>
      <c r="CF11" s="88"/>
      <c r="CG11" s="88"/>
      <c r="CH11" s="88"/>
      <c r="CJ11" s="87">
        <f t="shared" si="0"/>
        <v>12</v>
      </c>
      <c r="CK11" s="87">
        <f t="shared" si="1"/>
        <v>6</v>
      </c>
    </row>
    <row r="12" ht="101.1" hidden="1" customHeight="1" spans="1:89">
      <c r="A12" s="73">
        <v>6</v>
      </c>
      <c r="B12" s="45" t="s">
        <v>40</v>
      </c>
      <c r="C12" s="51" t="s">
        <v>438</v>
      </c>
      <c r="D12" s="51" t="s">
        <v>439</v>
      </c>
      <c r="E12" s="73" t="s">
        <v>1051</v>
      </c>
      <c r="F12" s="73" t="s">
        <v>375</v>
      </c>
      <c r="G12" s="73" t="s">
        <v>928</v>
      </c>
      <c r="H12" s="73" t="s">
        <v>13</v>
      </c>
      <c r="I12" s="73">
        <v>202303</v>
      </c>
      <c r="J12" s="73">
        <v>202401</v>
      </c>
      <c r="K12" s="73">
        <v>202410</v>
      </c>
      <c r="L12" s="73" t="s">
        <v>14</v>
      </c>
      <c r="M12" s="73"/>
      <c r="N12" s="73" t="s">
        <v>379</v>
      </c>
      <c r="O12" s="73"/>
      <c r="P12" s="73" t="s">
        <v>433</v>
      </c>
      <c r="Q12" s="73" t="s">
        <v>434</v>
      </c>
      <c r="R12" s="73" t="s">
        <v>379</v>
      </c>
      <c r="S12" s="73"/>
      <c r="T12" s="73" t="s">
        <v>435</v>
      </c>
      <c r="U12" s="73" t="s">
        <v>379</v>
      </c>
      <c r="V12" s="73"/>
      <c r="W12" s="73" t="s">
        <v>15</v>
      </c>
      <c r="X12" s="73"/>
      <c r="Y12" s="73"/>
      <c r="Z12" s="73">
        <v>61353</v>
      </c>
      <c r="AA12" s="73">
        <v>40000</v>
      </c>
      <c r="AB12" s="73"/>
      <c r="AC12" s="73" t="s">
        <v>16</v>
      </c>
      <c r="AD12" s="73"/>
      <c r="AE12" s="73" t="s">
        <v>381</v>
      </c>
      <c r="AF12" s="73" t="s">
        <v>382</v>
      </c>
      <c r="AG12" s="73" t="s">
        <v>41</v>
      </c>
      <c r="AH12" s="73" t="s">
        <v>42</v>
      </c>
      <c r="AI12" s="73"/>
      <c r="AJ12" s="73"/>
      <c r="AK12" s="74" t="s">
        <v>442</v>
      </c>
      <c r="AL12" s="74">
        <v>13947219954</v>
      </c>
      <c r="AM12" s="74">
        <v>38.55</v>
      </c>
      <c r="AN12" s="74"/>
      <c r="AO12" s="74"/>
      <c r="AP12" s="74"/>
      <c r="AQ12" s="74"/>
      <c r="AR12" s="74"/>
      <c r="AS12" s="74"/>
      <c r="AT12" s="74"/>
      <c r="AU12" s="51" t="s">
        <v>386</v>
      </c>
      <c r="AV12" s="51"/>
      <c r="AW12" s="74"/>
      <c r="AX12" s="51"/>
      <c r="AY12" s="73" t="s">
        <v>386</v>
      </c>
      <c r="AZ12" s="73"/>
      <c r="BA12" s="73"/>
      <c r="BB12" s="74" t="str">
        <f t="shared" si="2"/>
        <v>办结</v>
      </c>
      <c r="BC12" s="74" t="s">
        <v>379</v>
      </c>
      <c r="BD12" s="74" t="s">
        <v>387</v>
      </c>
      <c r="BE12" s="74" t="s">
        <v>389</v>
      </c>
      <c r="BF12" s="74" t="s">
        <v>394</v>
      </c>
      <c r="BG12" s="74"/>
      <c r="BH12" s="74"/>
      <c r="BI12" s="74" t="s">
        <v>394</v>
      </c>
      <c r="BJ12" s="74"/>
      <c r="BK12" s="74"/>
      <c r="BL12" s="74" t="s">
        <v>379</v>
      </c>
      <c r="BM12" s="74" t="s">
        <v>388</v>
      </c>
      <c r="BN12" s="74" t="s">
        <v>389</v>
      </c>
      <c r="BO12" s="74" t="s">
        <v>379</v>
      </c>
      <c r="BP12" s="74" t="s">
        <v>393</v>
      </c>
      <c r="BQ12" s="74" t="s">
        <v>389</v>
      </c>
      <c r="BR12" s="74" t="s">
        <v>394</v>
      </c>
      <c r="BS12" s="74"/>
      <c r="BT12" s="74"/>
      <c r="BU12" s="74" t="s">
        <v>394</v>
      </c>
      <c r="BV12" s="74"/>
      <c r="BW12" s="74"/>
      <c r="BX12" s="74" t="s">
        <v>394</v>
      </c>
      <c r="BY12" s="74"/>
      <c r="BZ12" s="74"/>
      <c r="CA12" s="74" t="s">
        <v>394</v>
      </c>
      <c r="CB12" s="74"/>
      <c r="CC12" s="74"/>
      <c r="CD12" s="66" t="s">
        <v>386</v>
      </c>
      <c r="CJ12" s="87">
        <f t="shared" si="0"/>
        <v>6.1353</v>
      </c>
      <c r="CK12" s="87">
        <f t="shared" si="1"/>
        <v>4</v>
      </c>
    </row>
    <row r="13" ht="77.1" hidden="1" customHeight="1" spans="1:89">
      <c r="A13" s="73">
        <v>7</v>
      </c>
      <c r="B13" s="45" t="s">
        <v>36</v>
      </c>
      <c r="C13" s="51" t="s">
        <v>430</v>
      </c>
      <c r="D13" s="51" t="s">
        <v>396</v>
      </c>
      <c r="E13" s="73" t="s">
        <v>1051</v>
      </c>
      <c r="F13" s="73" t="s">
        <v>397</v>
      </c>
      <c r="G13" s="73" t="s">
        <v>707</v>
      </c>
      <c r="H13" s="73" t="s">
        <v>37</v>
      </c>
      <c r="I13" s="73">
        <v>202105</v>
      </c>
      <c r="J13" s="73">
        <v>202401</v>
      </c>
      <c r="K13" s="73">
        <v>202411</v>
      </c>
      <c r="L13" s="73" t="s">
        <v>14</v>
      </c>
      <c r="M13" s="73"/>
      <c r="N13" s="73"/>
      <c r="O13" s="73"/>
      <c r="P13" s="73" t="s">
        <v>433</v>
      </c>
      <c r="Q13" s="73" t="s">
        <v>434</v>
      </c>
      <c r="R13" s="73" t="s">
        <v>379</v>
      </c>
      <c r="S13" s="73" t="s">
        <v>427</v>
      </c>
      <c r="T13" s="73" t="s">
        <v>435</v>
      </c>
      <c r="U13" s="73" t="s">
        <v>379</v>
      </c>
      <c r="V13" s="73"/>
      <c r="W13" s="73" t="s">
        <v>15</v>
      </c>
      <c r="X13" s="73"/>
      <c r="Y13" s="73"/>
      <c r="Z13" s="73">
        <v>75000</v>
      </c>
      <c r="AA13" s="73">
        <v>40000</v>
      </c>
      <c r="AB13" s="73"/>
      <c r="AC13" s="73" t="s">
        <v>16</v>
      </c>
      <c r="AD13" s="73"/>
      <c r="AE13" s="73" t="s">
        <v>381</v>
      </c>
      <c r="AF13" s="73" t="s">
        <v>382</v>
      </c>
      <c r="AG13" s="73" t="s">
        <v>38</v>
      </c>
      <c r="AH13" s="73" t="s">
        <v>39</v>
      </c>
      <c r="AI13" s="73"/>
      <c r="AJ13" s="73"/>
      <c r="AK13" s="74" t="s">
        <v>436</v>
      </c>
      <c r="AL13" s="74">
        <v>13847241035</v>
      </c>
      <c r="AM13" s="74"/>
      <c r="AN13" s="74"/>
      <c r="AO13" s="74"/>
      <c r="AP13" s="74"/>
      <c r="AQ13" s="74"/>
      <c r="AR13" s="74"/>
      <c r="AS13" s="74"/>
      <c r="AT13" s="74"/>
      <c r="AU13" s="51" t="s">
        <v>379</v>
      </c>
      <c r="AV13" s="51"/>
      <c r="AW13" s="74"/>
      <c r="AX13" s="51"/>
      <c r="AY13" s="73" t="s">
        <v>386</v>
      </c>
      <c r="AZ13" s="73"/>
      <c r="BA13" s="73"/>
      <c r="BB13" s="74" t="str">
        <f t="shared" si="2"/>
        <v>办结</v>
      </c>
      <c r="BC13" s="74" t="s">
        <v>379</v>
      </c>
      <c r="BD13" s="74" t="s">
        <v>387</v>
      </c>
      <c r="BE13" s="74" t="s">
        <v>389</v>
      </c>
      <c r="BF13" s="74" t="s">
        <v>394</v>
      </c>
      <c r="BG13" s="74"/>
      <c r="BH13" s="74"/>
      <c r="BI13" s="74" t="s">
        <v>394</v>
      </c>
      <c r="BJ13" s="74"/>
      <c r="BK13" s="74"/>
      <c r="BL13" s="74" t="s">
        <v>379</v>
      </c>
      <c r="BM13" s="74" t="s">
        <v>387</v>
      </c>
      <c r="BN13" s="74" t="s">
        <v>389</v>
      </c>
      <c r="BO13" s="74" t="s">
        <v>379</v>
      </c>
      <c r="BP13" s="74" t="s">
        <v>387</v>
      </c>
      <c r="BQ13" s="74" t="s">
        <v>389</v>
      </c>
      <c r="BR13" s="74" t="s">
        <v>394</v>
      </c>
      <c r="BS13" s="74"/>
      <c r="BT13" s="74"/>
      <c r="BU13" s="74" t="s">
        <v>394</v>
      </c>
      <c r="BV13" s="74"/>
      <c r="BW13" s="74"/>
      <c r="BX13" s="74" t="s">
        <v>394</v>
      </c>
      <c r="BY13" s="74"/>
      <c r="BZ13" s="74"/>
      <c r="CA13" s="74" t="s">
        <v>394</v>
      </c>
      <c r="CB13" s="74"/>
      <c r="CC13" s="74"/>
      <c r="CD13" s="66" t="s">
        <v>386</v>
      </c>
      <c r="CJ13" s="87">
        <f t="shared" si="0"/>
        <v>7.5</v>
      </c>
      <c r="CK13" s="87">
        <f t="shared" si="1"/>
        <v>4</v>
      </c>
    </row>
    <row r="14" ht="77.1" hidden="1" customHeight="1" spans="1:89">
      <c r="A14" s="73">
        <v>8</v>
      </c>
      <c r="B14" s="45" t="s">
        <v>33</v>
      </c>
      <c r="C14" s="51" t="s">
        <v>426</v>
      </c>
      <c r="D14" s="51" t="s">
        <v>374</v>
      </c>
      <c r="E14" s="73" t="s">
        <v>1051</v>
      </c>
      <c r="F14" s="73" t="s">
        <v>414</v>
      </c>
      <c r="G14" s="73" t="s">
        <v>406</v>
      </c>
      <c r="H14" s="73" t="s">
        <v>13</v>
      </c>
      <c r="I14" s="73">
        <v>202306</v>
      </c>
      <c r="J14" s="73">
        <v>202401</v>
      </c>
      <c r="K14" s="73">
        <v>202410</v>
      </c>
      <c r="L14" s="73" t="s">
        <v>14</v>
      </c>
      <c r="M14" s="73"/>
      <c r="N14" s="73"/>
      <c r="O14" s="73"/>
      <c r="P14" s="73" t="s">
        <v>377</v>
      </c>
      <c r="Q14" s="73" t="s">
        <v>378</v>
      </c>
      <c r="R14" s="73" t="s">
        <v>379</v>
      </c>
      <c r="S14" s="73" t="s">
        <v>427</v>
      </c>
      <c r="T14" s="73" t="s">
        <v>380</v>
      </c>
      <c r="U14" s="73" t="s">
        <v>379</v>
      </c>
      <c r="V14" s="73"/>
      <c r="W14" s="73" t="s">
        <v>15</v>
      </c>
      <c r="X14" s="73"/>
      <c r="Y14" s="73"/>
      <c r="Z14" s="73">
        <v>102000</v>
      </c>
      <c r="AA14" s="73">
        <v>32000</v>
      </c>
      <c r="AB14" s="73"/>
      <c r="AC14" s="73" t="s">
        <v>16</v>
      </c>
      <c r="AD14" s="73"/>
      <c r="AE14" s="73" t="s">
        <v>381</v>
      </c>
      <c r="AF14" s="73" t="s">
        <v>382</v>
      </c>
      <c r="AG14" s="73" t="s">
        <v>34</v>
      </c>
      <c r="AH14" s="73" t="s">
        <v>35</v>
      </c>
      <c r="AI14" s="73"/>
      <c r="AJ14" s="73"/>
      <c r="AK14" s="74" t="s">
        <v>428</v>
      </c>
      <c r="AL14" s="74">
        <v>15547230472</v>
      </c>
      <c r="AM14" s="74"/>
      <c r="AN14" s="74"/>
      <c r="AO14" s="74"/>
      <c r="AP14" s="74"/>
      <c r="AQ14" s="74"/>
      <c r="AR14" s="74"/>
      <c r="AS14" s="74"/>
      <c r="AT14" s="74"/>
      <c r="AU14" s="51" t="s">
        <v>379</v>
      </c>
      <c r="AV14" s="51"/>
      <c r="AW14" s="74"/>
      <c r="AX14" s="51"/>
      <c r="AY14" s="73" t="s">
        <v>386</v>
      </c>
      <c r="AZ14" s="73"/>
      <c r="BA14" s="73"/>
      <c r="BB14" s="74" t="str">
        <f t="shared" si="2"/>
        <v>办结</v>
      </c>
      <c r="BC14" s="74" t="s">
        <v>379</v>
      </c>
      <c r="BD14" s="74" t="s">
        <v>387</v>
      </c>
      <c r="BE14" s="74" t="s">
        <v>389</v>
      </c>
      <c r="BF14" s="74" t="s">
        <v>394</v>
      </c>
      <c r="BG14" s="74"/>
      <c r="BH14" s="74"/>
      <c r="BI14" s="74" t="s">
        <v>394</v>
      </c>
      <c r="BJ14" s="74"/>
      <c r="BK14" s="74"/>
      <c r="BL14" s="74" t="s">
        <v>379</v>
      </c>
      <c r="BM14" s="74" t="s">
        <v>387</v>
      </c>
      <c r="BN14" s="74" t="s">
        <v>389</v>
      </c>
      <c r="BO14" s="74" t="s">
        <v>379</v>
      </c>
      <c r="BP14" s="74" t="s">
        <v>387</v>
      </c>
      <c r="BQ14" s="74" t="s">
        <v>389</v>
      </c>
      <c r="BR14" s="74" t="s">
        <v>394</v>
      </c>
      <c r="BS14" s="74"/>
      <c r="BT14" s="74"/>
      <c r="BU14" s="74" t="s">
        <v>394</v>
      </c>
      <c r="BV14" s="74"/>
      <c r="BW14" s="74"/>
      <c r="BX14" s="74" t="s">
        <v>394</v>
      </c>
      <c r="BY14" s="74"/>
      <c r="BZ14" s="74"/>
      <c r="CA14" s="74" t="s">
        <v>394</v>
      </c>
      <c r="CB14" s="74"/>
      <c r="CC14" s="74"/>
      <c r="CD14" s="66" t="s">
        <v>386</v>
      </c>
      <c r="CJ14" s="87">
        <f t="shared" si="0"/>
        <v>10.2</v>
      </c>
      <c r="CK14" s="87">
        <f t="shared" si="1"/>
        <v>3.2</v>
      </c>
    </row>
    <row r="15" ht="77.1" hidden="1" customHeight="1" spans="1:89">
      <c r="A15" s="73">
        <v>9</v>
      </c>
      <c r="B15" s="45" t="s">
        <v>47</v>
      </c>
      <c r="C15" s="51" t="s">
        <v>450</v>
      </c>
      <c r="D15" s="51" t="s">
        <v>396</v>
      </c>
      <c r="E15" s="73" t="s">
        <v>1051</v>
      </c>
      <c r="F15" s="73" t="s">
        <v>397</v>
      </c>
      <c r="G15" s="73" t="s">
        <v>707</v>
      </c>
      <c r="H15" s="73" t="s">
        <v>13</v>
      </c>
      <c r="I15" s="73">
        <v>202210</v>
      </c>
      <c r="J15" s="73">
        <v>202401</v>
      </c>
      <c r="K15" s="73">
        <v>202411</v>
      </c>
      <c r="L15" s="73" t="s">
        <v>14</v>
      </c>
      <c r="M15" s="73"/>
      <c r="N15" s="73" t="s">
        <v>379</v>
      </c>
      <c r="O15" s="73"/>
      <c r="P15" s="73" t="s">
        <v>433</v>
      </c>
      <c r="Q15" s="73" t="s">
        <v>434</v>
      </c>
      <c r="R15" s="73"/>
      <c r="S15" s="73"/>
      <c r="T15" s="73" t="s">
        <v>435</v>
      </c>
      <c r="U15" s="73" t="s">
        <v>379</v>
      </c>
      <c r="V15" s="73"/>
      <c r="W15" s="73" t="s">
        <v>15</v>
      </c>
      <c r="X15" s="73"/>
      <c r="Y15" s="73"/>
      <c r="Z15" s="73">
        <v>38396.01</v>
      </c>
      <c r="AA15" s="73">
        <v>15000</v>
      </c>
      <c r="AB15" s="73"/>
      <c r="AC15" s="73" t="s">
        <v>16</v>
      </c>
      <c r="AD15" s="73"/>
      <c r="AE15" s="73" t="s">
        <v>381</v>
      </c>
      <c r="AF15" s="73" t="s">
        <v>382</v>
      </c>
      <c r="AG15" s="73" t="s">
        <v>48</v>
      </c>
      <c r="AH15" s="73" t="s">
        <v>49</v>
      </c>
      <c r="AI15" s="73"/>
      <c r="AJ15" s="73"/>
      <c r="AK15" s="74" t="s">
        <v>451</v>
      </c>
      <c r="AL15" s="74">
        <v>13694723988</v>
      </c>
      <c r="AM15" s="74"/>
      <c r="AN15" s="74"/>
      <c r="AO15" s="74"/>
      <c r="AP15" s="74"/>
      <c r="AQ15" s="74"/>
      <c r="AR15" s="74"/>
      <c r="AS15" s="74"/>
      <c r="AT15" s="74"/>
      <c r="AU15" s="51" t="s">
        <v>386</v>
      </c>
      <c r="AV15" s="51"/>
      <c r="AW15" s="74"/>
      <c r="AX15" s="51"/>
      <c r="AY15" s="73" t="s">
        <v>386</v>
      </c>
      <c r="AZ15" s="73"/>
      <c r="BA15" s="73"/>
      <c r="BB15" s="74" t="str">
        <f t="shared" si="2"/>
        <v>办结</v>
      </c>
      <c r="BC15" s="74" t="s">
        <v>379</v>
      </c>
      <c r="BD15" s="74" t="s">
        <v>387</v>
      </c>
      <c r="BE15" s="74" t="s">
        <v>389</v>
      </c>
      <c r="BF15" s="74" t="s">
        <v>394</v>
      </c>
      <c r="BG15" s="74"/>
      <c r="BH15" s="74"/>
      <c r="BI15" s="74" t="s">
        <v>394</v>
      </c>
      <c r="BJ15" s="74"/>
      <c r="BK15" s="74"/>
      <c r="BL15" s="74" t="s">
        <v>379</v>
      </c>
      <c r="BM15" s="74" t="s">
        <v>387</v>
      </c>
      <c r="BN15" s="74" t="s">
        <v>389</v>
      </c>
      <c r="BO15" s="74" t="s">
        <v>379</v>
      </c>
      <c r="BP15" s="74" t="s">
        <v>387</v>
      </c>
      <c r="BQ15" s="74" t="s">
        <v>389</v>
      </c>
      <c r="BR15" s="74" t="s">
        <v>394</v>
      </c>
      <c r="BS15" s="74"/>
      <c r="BT15" s="74"/>
      <c r="BU15" s="74" t="s">
        <v>394</v>
      </c>
      <c r="BV15" s="74"/>
      <c r="BW15" s="74"/>
      <c r="BX15" s="74" t="s">
        <v>394</v>
      </c>
      <c r="BY15" s="74"/>
      <c r="BZ15" s="74"/>
      <c r="CA15" s="74" t="s">
        <v>394</v>
      </c>
      <c r="CB15" s="74"/>
      <c r="CC15" s="74"/>
      <c r="CD15" s="66" t="s">
        <v>386</v>
      </c>
      <c r="CJ15" s="87">
        <f t="shared" si="0"/>
        <v>3.839601</v>
      </c>
      <c r="CK15" s="87">
        <f t="shared" si="1"/>
        <v>1.5</v>
      </c>
    </row>
    <row r="16" ht="77.1" hidden="1" customHeight="1" spans="1:89">
      <c r="A16" s="73">
        <v>10</v>
      </c>
      <c r="B16" s="45" t="s">
        <v>50</v>
      </c>
      <c r="C16" s="51" t="s">
        <v>453</v>
      </c>
      <c r="D16" s="51" t="s">
        <v>396</v>
      </c>
      <c r="E16" s="73" t="s">
        <v>1051</v>
      </c>
      <c r="F16" s="73" t="s">
        <v>397</v>
      </c>
      <c r="G16" s="73" t="s">
        <v>406</v>
      </c>
      <c r="H16" s="73" t="s">
        <v>13</v>
      </c>
      <c r="I16" s="73">
        <v>202301</v>
      </c>
      <c r="J16" s="73">
        <v>202401</v>
      </c>
      <c r="K16" s="73">
        <v>202406</v>
      </c>
      <c r="L16" s="73" t="s">
        <v>14</v>
      </c>
      <c r="M16" s="73"/>
      <c r="N16" s="73"/>
      <c r="O16" s="73"/>
      <c r="P16" s="73" t="s">
        <v>407</v>
      </c>
      <c r="Q16" s="73" t="s">
        <v>408</v>
      </c>
      <c r="R16" s="73" t="s">
        <v>379</v>
      </c>
      <c r="S16" s="73" t="s">
        <v>409</v>
      </c>
      <c r="T16" s="73" t="s">
        <v>410</v>
      </c>
      <c r="U16" s="73" t="s">
        <v>379</v>
      </c>
      <c r="V16" s="73"/>
      <c r="W16" s="73" t="s">
        <v>15</v>
      </c>
      <c r="X16" s="73"/>
      <c r="Y16" s="73"/>
      <c r="Z16" s="73">
        <v>36000</v>
      </c>
      <c r="AA16" s="73">
        <v>15000</v>
      </c>
      <c r="AB16" s="73"/>
      <c r="AC16" s="73" t="s">
        <v>16</v>
      </c>
      <c r="AD16" s="73"/>
      <c r="AE16" s="73" t="s">
        <v>381</v>
      </c>
      <c r="AF16" s="73" t="s">
        <v>382</v>
      </c>
      <c r="AG16" s="73" t="s">
        <v>51</v>
      </c>
      <c r="AH16" s="73" t="s">
        <v>52</v>
      </c>
      <c r="AI16" s="73"/>
      <c r="AJ16" s="73"/>
      <c r="AK16" s="74" t="s">
        <v>454</v>
      </c>
      <c r="AL16" s="74">
        <v>13011338072</v>
      </c>
      <c r="AM16" s="74"/>
      <c r="AN16" s="74"/>
      <c r="AO16" s="74"/>
      <c r="AP16" s="74"/>
      <c r="AQ16" s="74"/>
      <c r="AR16" s="74"/>
      <c r="AS16" s="74"/>
      <c r="AT16" s="74"/>
      <c r="AU16" s="51" t="s">
        <v>379</v>
      </c>
      <c r="AV16" s="51"/>
      <c r="AW16" s="74"/>
      <c r="AX16" s="51"/>
      <c r="AY16" s="73" t="s">
        <v>386</v>
      </c>
      <c r="AZ16" s="73"/>
      <c r="BA16" s="73"/>
      <c r="BB16" s="74" t="str">
        <f t="shared" si="2"/>
        <v>办结</v>
      </c>
      <c r="BC16" s="74" t="s">
        <v>379</v>
      </c>
      <c r="BD16" s="74" t="s">
        <v>387</v>
      </c>
      <c r="BE16" s="74" t="s">
        <v>389</v>
      </c>
      <c r="BF16" s="74" t="s">
        <v>394</v>
      </c>
      <c r="BG16" s="74"/>
      <c r="BH16" s="74"/>
      <c r="BI16" s="74" t="s">
        <v>394</v>
      </c>
      <c r="BJ16" s="74"/>
      <c r="BK16" s="74"/>
      <c r="BL16" s="74" t="s">
        <v>379</v>
      </c>
      <c r="BM16" s="74" t="s">
        <v>387</v>
      </c>
      <c r="BN16" s="74" t="s">
        <v>389</v>
      </c>
      <c r="BO16" s="74" t="s">
        <v>379</v>
      </c>
      <c r="BP16" s="74" t="s">
        <v>387</v>
      </c>
      <c r="BQ16" s="74" t="s">
        <v>389</v>
      </c>
      <c r="BR16" s="74" t="s">
        <v>394</v>
      </c>
      <c r="BS16" s="74"/>
      <c r="BT16" s="74"/>
      <c r="BU16" s="74" t="s">
        <v>394</v>
      </c>
      <c r="BV16" s="74"/>
      <c r="BW16" s="74"/>
      <c r="BX16" s="74" t="s">
        <v>394</v>
      </c>
      <c r="BY16" s="74"/>
      <c r="BZ16" s="74"/>
      <c r="CA16" s="74" t="s">
        <v>394</v>
      </c>
      <c r="CB16" s="74"/>
      <c r="CC16" s="74"/>
      <c r="CD16" s="66" t="s">
        <v>386</v>
      </c>
      <c r="CJ16" s="87">
        <f t="shared" si="0"/>
        <v>3.6</v>
      </c>
      <c r="CK16" s="87">
        <f t="shared" si="1"/>
        <v>1.5</v>
      </c>
    </row>
    <row r="17" s="66" customFormat="1" ht="77.1" hidden="1" customHeight="1" spans="1:89">
      <c r="A17" s="73">
        <v>11</v>
      </c>
      <c r="B17" s="45" t="s">
        <v>53</v>
      </c>
      <c r="C17" s="51" t="s">
        <v>456</v>
      </c>
      <c r="D17" s="51" t="s">
        <v>396</v>
      </c>
      <c r="E17" s="73" t="s">
        <v>1051</v>
      </c>
      <c r="F17" s="73" t="s">
        <v>397</v>
      </c>
      <c r="G17" s="73" t="s">
        <v>707</v>
      </c>
      <c r="H17" s="73" t="s">
        <v>44</v>
      </c>
      <c r="I17" s="73">
        <v>202204</v>
      </c>
      <c r="J17" s="73">
        <v>202401</v>
      </c>
      <c r="K17" s="73">
        <v>202405</v>
      </c>
      <c r="L17" s="73" t="s">
        <v>14</v>
      </c>
      <c r="M17" s="73"/>
      <c r="N17" s="73" t="s">
        <v>379</v>
      </c>
      <c r="O17" s="73"/>
      <c r="P17" s="73" t="s">
        <v>433</v>
      </c>
      <c r="Q17" s="73" t="s">
        <v>445</v>
      </c>
      <c r="R17" s="73" t="s">
        <v>379</v>
      </c>
      <c r="S17" s="73"/>
      <c r="T17" s="73" t="s">
        <v>446</v>
      </c>
      <c r="U17" s="73" t="s">
        <v>379</v>
      </c>
      <c r="V17" s="73"/>
      <c r="W17" s="73" t="s">
        <v>15</v>
      </c>
      <c r="X17" s="73"/>
      <c r="Y17" s="73"/>
      <c r="Z17" s="73">
        <v>33126.9</v>
      </c>
      <c r="AA17" s="73">
        <v>15000</v>
      </c>
      <c r="AB17" s="73"/>
      <c r="AC17" s="73" t="s">
        <v>16</v>
      </c>
      <c r="AD17" s="73"/>
      <c r="AE17" s="73" t="s">
        <v>381</v>
      </c>
      <c r="AF17" s="73" t="s">
        <v>382</v>
      </c>
      <c r="AG17" s="73" t="s">
        <v>54</v>
      </c>
      <c r="AH17" s="73" t="s">
        <v>55</v>
      </c>
      <c r="AI17" s="73"/>
      <c r="AJ17" s="73"/>
      <c r="AK17" s="74" t="s">
        <v>457</v>
      </c>
      <c r="AL17" s="74">
        <v>13848539369</v>
      </c>
      <c r="AM17" s="74">
        <v>300</v>
      </c>
      <c r="AN17" s="74"/>
      <c r="AO17" s="74"/>
      <c r="AP17" s="74"/>
      <c r="AQ17" s="74"/>
      <c r="AR17" s="74"/>
      <c r="AS17" s="74"/>
      <c r="AT17" s="74"/>
      <c r="AU17" s="51" t="s">
        <v>379</v>
      </c>
      <c r="AV17" s="51"/>
      <c r="AW17" s="74"/>
      <c r="AX17" s="51"/>
      <c r="AY17" s="73" t="s">
        <v>386</v>
      </c>
      <c r="AZ17" s="73"/>
      <c r="BA17" s="73"/>
      <c r="BB17" s="74" t="str">
        <f t="shared" si="2"/>
        <v>办结</v>
      </c>
      <c r="BC17" s="74" t="s">
        <v>379</v>
      </c>
      <c r="BD17" s="74" t="s">
        <v>387</v>
      </c>
      <c r="BE17" s="74" t="s">
        <v>389</v>
      </c>
      <c r="BF17" s="74" t="s">
        <v>394</v>
      </c>
      <c r="BG17" s="74"/>
      <c r="BH17" s="74"/>
      <c r="BI17" s="74" t="s">
        <v>394</v>
      </c>
      <c r="BJ17" s="74"/>
      <c r="BK17" s="74"/>
      <c r="BL17" s="74" t="s">
        <v>379</v>
      </c>
      <c r="BM17" s="74" t="s">
        <v>387</v>
      </c>
      <c r="BN17" s="74" t="s">
        <v>389</v>
      </c>
      <c r="BO17" s="74" t="s">
        <v>379</v>
      </c>
      <c r="BP17" s="74" t="s">
        <v>387</v>
      </c>
      <c r="BQ17" s="74" t="s">
        <v>389</v>
      </c>
      <c r="BR17" s="74" t="s">
        <v>394</v>
      </c>
      <c r="BS17" s="74"/>
      <c r="BT17" s="74"/>
      <c r="BU17" s="74" t="s">
        <v>394</v>
      </c>
      <c r="BV17" s="74"/>
      <c r="BW17" s="74"/>
      <c r="BX17" s="74" t="s">
        <v>394</v>
      </c>
      <c r="BY17" s="74"/>
      <c r="BZ17" s="74"/>
      <c r="CA17" s="74" t="s">
        <v>394</v>
      </c>
      <c r="CB17" s="74"/>
      <c r="CC17" s="74"/>
      <c r="CD17" s="66" t="s">
        <v>386</v>
      </c>
      <c r="CJ17" s="87">
        <f t="shared" si="0"/>
        <v>3.31269</v>
      </c>
      <c r="CK17" s="87">
        <f t="shared" si="1"/>
        <v>1.5</v>
      </c>
    </row>
    <row r="18" s="66" customFormat="1" ht="77.1" hidden="1" customHeight="1" spans="1:89">
      <c r="A18" s="73">
        <v>12</v>
      </c>
      <c r="B18" s="45" t="s">
        <v>929</v>
      </c>
      <c r="C18" s="51" t="s">
        <v>930</v>
      </c>
      <c r="D18" s="51" t="s">
        <v>396</v>
      </c>
      <c r="E18" s="73" t="s">
        <v>1051</v>
      </c>
      <c r="F18" s="73" t="s">
        <v>397</v>
      </c>
      <c r="G18" s="73" t="s">
        <v>707</v>
      </c>
      <c r="H18" s="73" t="s">
        <v>13</v>
      </c>
      <c r="I18" s="73">
        <v>202303</v>
      </c>
      <c r="J18" s="73">
        <v>202401</v>
      </c>
      <c r="K18" s="73">
        <v>202410</v>
      </c>
      <c r="L18" s="73" t="s">
        <v>14</v>
      </c>
      <c r="M18" s="73"/>
      <c r="N18" s="73" t="s">
        <v>379</v>
      </c>
      <c r="O18" s="73"/>
      <c r="P18" s="73" t="s">
        <v>433</v>
      </c>
      <c r="Q18" s="73" t="s">
        <v>434</v>
      </c>
      <c r="R18" s="73"/>
      <c r="S18" s="73"/>
      <c r="T18" s="73" t="s">
        <v>435</v>
      </c>
      <c r="U18" s="73" t="s">
        <v>379</v>
      </c>
      <c r="V18" s="73"/>
      <c r="W18" s="73" t="s">
        <v>15</v>
      </c>
      <c r="X18" s="73"/>
      <c r="Y18" s="73"/>
      <c r="Z18" s="73">
        <v>28500</v>
      </c>
      <c r="AA18" s="73">
        <v>15000</v>
      </c>
      <c r="AB18" s="73"/>
      <c r="AC18" s="73" t="s">
        <v>16</v>
      </c>
      <c r="AD18" s="73"/>
      <c r="AE18" s="73" t="s">
        <v>569</v>
      </c>
      <c r="AF18" s="73" t="s">
        <v>382</v>
      </c>
      <c r="AG18" s="73" t="s">
        <v>90</v>
      </c>
      <c r="AH18" s="73" t="s">
        <v>78</v>
      </c>
      <c r="AI18" s="73"/>
      <c r="AJ18" s="73"/>
      <c r="AK18" s="74" t="s">
        <v>457</v>
      </c>
      <c r="AL18" s="74">
        <v>13848539369</v>
      </c>
      <c r="AM18" s="74"/>
      <c r="AN18" s="74"/>
      <c r="AO18" s="74"/>
      <c r="AP18" s="74"/>
      <c r="AQ18" s="74"/>
      <c r="AR18" s="74"/>
      <c r="AS18" s="74"/>
      <c r="AT18" s="74"/>
      <c r="AU18" s="51" t="s">
        <v>386</v>
      </c>
      <c r="AV18" s="51"/>
      <c r="AW18" s="74"/>
      <c r="AX18" s="51"/>
      <c r="AY18" s="73" t="s">
        <v>386</v>
      </c>
      <c r="AZ18" s="73"/>
      <c r="BA18" s="73"/>
      <c r="BB18" s="74" t="str">
        <f t="shared" si="2"/>
        <v>办结</v>
      </c>
      <c r="BC18" s="74" t="s">
        <v>379</v>
      </c>
      <c r="BD18" s="74" t="s">
        <v>387</v>
      </c>
      <c r="BE18" s="74" t="s">
        <v>389</v>
      </c>
      <c r="BF18" s="74" t="s">
        <v>394</v>
      </c>
      <c r="BG18" s="74"/>
      <c r="BH18" s="74"/>
      <c r="BI18" s="74" t="s">
        <v>394</v>
      </c>
      <c r="BJ18" s="74"/>
      <c r="BK18" s="74"/>
      <c r="BL18" s="74" t="s">
        <v>394</v>
      </c>
      <c r="BM18" s="74"/>
      <c r="BN18" s="74"/>
      <c r="BO18" s="74" t="s">
        <v>394</v>
      </c>
      <c r="BP18" s="74"/>
      <c r="BQ18" s="74"/>
      <c r="BR18" s="74" t="s">
        <v>394</v>
      </c>
      <c r="BS18" s="74"/>
      <c r="BT18" s="74"/>
      <c r="BU18" s="74" t="s">
        <v>394</v>
      </c>
      <c r="BV18" s="74"/>
      <c r="BW18" s="74"/>
      <c r="BX18" s="74" t="s">
        <v>394</v>
      </c>
      <c r="BY18" s="74"/>
      <c r="BZ18" s="74"/>
      <c r="CA18" s="74" t="s">
        <v>394</v>
      </c>
      <c r="CB18" s="74"/>
      <c r="CC18" s="74"/>
      <c r="CD18" s="66" t="s">
        <v>932</v>
      </c>
      <c r="CJ18" s="87">
        <f t="shared" si="0"/>
        <v>2.85</v>
      </c>
      <c r="CK18" s="87">
        <f t="shared" si="1"/>
        <v>1.5</v>
      </c>
    </row>
    <row r="19" s="66" customFormat="1" ht="77.1" hidden="1" customHeight="1" spans="1:89">
      <c r="A19" s="73">
        <v>13</v>
      </c>
      <c r="B19" s="45" t="s">
        <v>68</v>
      </c>
      <c r="C19" s="51" t="s">
        <v>481</v>
      </c>
      <c r="D19" s="51" t="s">
        <v>482</v>
      </c>
      <c r="E19" s="73" t="s">
        <v>1051</v>
      </c>
      <c r="F19" s="73" t="s">
        <v>483</v>
      </c>
      <c r="G19" s="73" t="s">
        <v>484</v>
      </c>
      <c r="H19" s="73" t="s">
        <v>13</v>
      </c>
      <c r="I19" s="73">
        <v>202303</v>
      </c>
      <c r="J19" s="73">
        <v>202403</v>
      </c>
      <c r="K19" s="73">
        <v>202410</v>
      </c>
      <c r="L19" s="73" t="s">
        <v>14</v>
      </c>
      <c r="M19" s="73"/>
      <c r="N19" s="73" t="s">
        <v>379</v>
      </c>
      <c r="O19" s="73"/>
      <c r="P19" s="73" t="s">
        <v>485</v>
      </c>
      <c r="Q19" s="73" t="s">
        <v>434</v>
      </c>
      <c r="R19" s="73"/>
      <c r="S19" s="73"/>
      <c r="T19" s="73" t="s">
        <v>435</v>
      </c>
      <c r="U19" s="73" t="s">
        <v>379</v>
      </c>
      <c r="V19" s="73"/>
      <c r="W19" s="73" t="s">
        <v>15</v>
      </c>
      <c r="X19" s="73"/>
      <c r="Y19" s="73"/>
      <c r="Z19" s="73">
        <v>22500</v>
      </c>
      <c r="AA19" s="73">
        <v>15000</v>
      </c>
      <c r="AB19" s="73"/>
      <c r="AC19" s="73" t="s">
        <v>16</v>
      </c>
      <c r="AD19" s="73"/>
      <c r="AE19" s="73" t="s">
        <v>381</v>
      </c>
      <c r="AF19" s="73" t="s">
        <v>382</v>
      </c>
      <c r="AG19" s="73" t="s">
        <v>70</v>
      </c>
      <c r="AH19" s="73" t="s">
        <v>71</v>
      </c>
      <c r="AI19" s="73"/>
      <c r="AJ19" s="73"/>
      <c r="AK19" s="74" t="s">
        <v>486</v>
      </c>
      <c r="AL19" s="74">
        <v>15848828228</v>
      </c>
      <c r="AM19" s="74"/>
      <c r="AN19" s="74"/>
      <c r="AO19" s="74"/>
      <c r="AP19" s="74"/>
      <c r="AQ19" s="74"/>
      <c r="AR19" s="74"/>
      <c r="AS19" s="74"/>
      <c r="AT19" s="74"/>
      <c r="AU19" s="51" t="s">
        <v>379</v>
      </c>
      <c r="AV19" s="51"/>
      <c r="AW19" s="74"/>
      <c r="AX19" s="51"/>
      <c r="AY19" s="73" t="s">
        <v>386</v>
      </c>
      <c r="AZ19" s="73"/>
      <c r="BA19" s="73"/>
      <c r="BB19" s="74" t="str">
        <f t="shared" si="2"/>
        <v>办结</v>
      </c>
      <c r="BC19" s="74" t="s">
        <v>379</v>
      </c>
      <c r="BD19" s="74" t="s">
        <v>387</v>
      </c>
      <c r="BE19" s="74" t="s">
        <v>389</v>
      </c>
      <c r="BF19" s="74" t="s">
        <v>394</v>
      </c>
      <c r="BG19" s="74"/>
      <c r="BH19" s="74"/>
      <c r="BI19" s="74" t="s">
        <v>394</v>
      </c>
      <c r="BJ19" s="74"/>
      <c r="BK19" s="74"/>
      <c r="BL19" s="74" t="s">
        <v>394</v>
      </c>
      <c r="BM19" s="74"/>
      <c r="BN19" s="74"/>
      <c r="BO19" s="74" t="s">
        <v>394</v>
      </c>
      <c r="BP19" s="74"/>
      <c r="BQ19" s="74"/>
      <c r="BR19" s="74" t="s">
        <v>394</v>
      </c>
      <c r="BS19" s="74"/>
      <c r="BT19" s="74"/>
      <c r="BU19" s="74" t="s">
        <v>394</v>
      </c>
      <c r="BV19" s="74"/>
      <c r="BW19" s="74"/>
      <c r="BX19" s="74" t="s">
        <v>394</v>
      </c>
      <c r="BY19" s="74"/>
      <c r="BZ19" s="74"/>
      <c r="CA19" s="74" t="s">
        <v>379</v>
      </c>
      <c r="CB19" s="74" t="s">
        <v>388</v>
      </c>
      <c r="CC19" s="74" t="s">
        <v>389</v>
      </c>
      <c r="CD19" s="66" t="s">
        <v>386</v>
      </c>
      <c r="CJ19" s="87">
        <f t="shared" si="0"/>
        <v>2.25</v>
      </c>
      <c r="CK19" s="87">
        <f t="shared" si="1"/>
        <v>1.5</v>
      </c>
    </row>
    <row r="20" s="66" customFormat="1" ht="77.1" hidden="1" customHeight="1" spans="1:89">
      <c r="A20" s="73">
        <v>14</v>
      </c>
      <c r="B20" s="45" t="s">
        <v>43</v>
      </c>
      <c r="C20" s="51" t="s">
        <v>444</v>
      </c>
      <c r="D20" s="51" t="s">
        <v>396</v>
      </c>
      <c r="E20" s="73" t="s">
        <v>1051</v>
      </c>
      <c r="F20" s="73" t="s">
        <v>397</v>
      </c>
      <c r="G20" s="73" t="s">
        <v>707</v>
      </c>
      <c r="H20" s="73" t="s">
        <v>44</v>
      </c>
      <c r="I20" s="73">
        <v>202301</v>
      </c>
      <c r="J20" s="73">
        <v>202401</v>
      </c>
      <c r="K20" s="73">
        <v>202410</v>
      </c>
      <c r="L20" s="73" t="s">
        <v>14</v>
      </c>
      <c r="M20" s="73"/>
      <c r="N20" s="73" t="s">
        <v>379</v>
      </c>
      <c r="O20" s="73"/>
      <c r="P20" s="73" t="s">
        <v>433</v>
      </c>
      <c r="Q20" s="73" t="s">
        <v>445</v>
      </c>
      <c r="R20" s="73" t="s">
        <v>379</v>
      </c>
      <c r="S20" s="73"/>
      <c r="T20" s="73" t="s">
        <v>446</v>
      </c>
      <c r="U20" s="73" t="s">
        <v>379</v>
      </c>
      <c r="V20" s="73"/>
      <c r="W20" s="73" t="s">
        <v>15</v>
      </c>
      <c r="X20" s="73"/>
      <c r="Y20" s="73"/>
      <c r="Z20" s="73">
        <v>47914.96</v>
      </c>
      <c r="AA20" s="73">
        <v>15000</v>
      </c>
      <c r="AB20" s="73"/>
      <c r="AC20" s="73" t="s">
        <v>16</v>
      </c>
      <c r="AD20" s="73"/>
      <c r="AE20" s="73" t="s">
        <v>381</v>
      </c>
      <c r="AF20" s="73" t="s">
        <v>382</v>
      </c>
      <c r="AG20" s="73" t="s">
        <v>45</v>
      </c>
      <c r="AH20" s="73" t="s">
        <v>46</v>
      </c>
      <c r="AI20" s="73"/>
      <c r="AJ20" s="73"/>
      <c r="AK20" s="74" t="s">
        <v>448</v>
      </c>
      <c r="AL20" s="74">
        <v>18686114370</v>
      </c>
      <c r="AM20" s="74"/>
      <c r="AN20" s="74"/>
      <c r="AO20" s="74"/>
      <c r="AP20" s="74"/>
      <c r="AQ20" s="74"/>
      <c r="AR20" s="74"/>
      <c r="AS20" s="74"/>
      <c r="AT20" s="74"/>
      <c r="AU20" s="51" t="s">
        <v>379</v>
      </c>
      <c r="AV20" s="51"/>
      <c r="AW20" s="74"/>
      <c r="AX20" s="51"/>
      <c r="AY20" s="73" t="s">
        <v>386</v>
      </c>
      <c r="AZ20" s="73"/>
      <c r="BA20" s="73"/>
      <c r="BB20" s="74" t="str">
        <f t="shared" si="2"/>
        <v>办结</v>
      </c>
      <c r="BC20" s="74" t="s">
        <v>379</v>
      </c>
      <c r="BD20" s="74" t="s">
        <v>387</v>
      </c>
      <c r="BE20" s="74" t="s">
        <v>389</v>
      </c>
      <c r="BF20" s="74" t="s">
        <v>394</v>
      </c>
      <c r="BG20" s="74"/>
      <c r="BH20" s="74"/>
      <c r="BI20" s="74" t="s">
        <v>394</v>
      </c>
      <c r="BJ20" s="74"/>
      <c r="BK20" s="74"/>
      <c r="BL20" s="74" t="s">
        <v>379</v>
      </c>
      <c r="BM20" s="74" t="s">
        <v>387</v>
      </c>
      <c r="BN20" s="74" t="s">
        <v>389</v>
      </c>
      <c r="BO20" s="74" t="s">
        <v>379</v>
      </c>
      <c r="BP20" s="74" t="s">
        <v>387</v>
      </c>
      <c r="BQ20" s="74" t="s">
        <v>389</v>
      </c>
      <c r="BR20" s="74" t="s">
        <v>394</v>
      </c>
      <c r="BS20" s="74"/>
      <c r="BT20" s="74"/>
      <c r="BU20" s="74" t="s">
        <v>394</v>
      </c>
      <c r="BV20" s="74"/>
      <c r="BW20" s="74"/>
      <c r="BX20" s="74" t="s">
        <v>394</v>
      </c>
      <c r="BY20" s="74"/>
      <c r="BZ20" s="74"/>
      <c r="CA20" s="74" t="s">
        <v>394</v>
      </c>
      <c r="CB20" s="74"/>
      <c r="CC20" s="74"/>
      <c r="CD20" s="66" t="s">
        <v>386</v>
      </c>
      <c r="CJ20" s="87">
        <f t="shared" si="0"/>
        <v>4.791496</v>
      </c>
      <c r="CK20" s="87">
        <f t="shared" si="1"/>
        <v>1.5</v>
      </c>
    </row>
    <row r="21" s="66" customFormat="1" ht="77.1" hidden="1" customHeight="1" spans="1:82">
      <c r="A21" s="73">
        <v>15</v>
      </c>
      <c r="B21" s="45" t="s">
        <v>60</v>
      </c>
      <c r="C21" s="51" t="s">
        <v>470</v>
      </c>
      <c r="D21" s="51" t="s">
        <v>396</v>
      </c>
      <c r="E21" s="73" t="s">
        <v>1051</v>
      </c>
      <c r="F21" s="73" t="s">
        <v>397</v>
      </c>
      <c r="G21" s="73" t="s">
        <v>707</v>
      </c>
      <c r="H21" s="73" t="s">
        <v>20</v>
      </c>
      <c r="I21" s="73">
        <v>202303</v>
      </c>
      <c r="J21" s="73">
        <v>202401</v>
      </c>
      <c r="K21" s="73">
        <v>202510</v>
      </c>
      <c r="L21" s="73" t="s">
        <v>14</v>
      </c>
      <c r="M21" s="73"/>
      <c r="N21" s="73" t="s">
        <v>379</v>
      </c>
      <c r="O21" s="73"/>
      <c r="P21" s="73" t="s">
        <v>433</v>
      </c>
      <c r="Q21" s="73" t="s">
        <v>445</v>
      </c>
      <c r="R21" s="73" t="s">
        <v>379</v>
      </c>
      <c r="S21" s="73"/>
      <c r="T21" s="73" t="s">
        <v>446</v>
      </c>
      <c r="U21" s="73" t="s">
        <v>379</v>
      </c>
      <c r="V21" s="73"/>
      <c r="W21" s="73" t="s">
        <v>15</v>
      </c>
      <c r="X21" s="73"/>
      <c r="Y21" s="73"/>
      <c r="Z21" s="73">
        <v>23689.96</v>
      </c>
      <c r="AA21" s="73">
        <v>13000</v>
      </c>
      <c r="AB21" s="73"/>
      <c r="AC21" s="73" t="s">
        <v>16</v>
      </c>
      <c r="AD21" s="73"/>
      <c r="AE21" s="73" t="s">
        <v>381</v>
      </c>
      <c r="AF21" s="73" t="s">
        <v>382</v>
      </c>
      <c r="AG21" s="73" t="s">
        <v>61</v>
      </c>
      <c r="AH21" s="73" t="s">
        <v>46</v>
      </c>
      <c r="AI21" s="73"/>
      <c r="AJ21" s="73"/>
      <c r="AK21" s="74" t="s">
        <v>448</v>
      </c>
      <c r="AL21" s="74">
        <v>18686114370</v>
      </c>
      <c r="AM21" s="74"/>
      <c r="AN21" s="74"/>
      <c r="AO21" s="74"/>
      <c r="AP21" s="74"/>
      <c r="AQ21" s="74"/>
      <c r="AR21" s="74"/>
      <c r="AS21" s="74"/>
      <c r="AT21" s="74"/>
      <c r="AU21" s="51" t="s">
        <v>379</v>
      </c>
      <c r="AV21" s="51"/>
      <c r="AW21" s="74"/>
      <c r="AX21" s="51"/>
      <c r="AY21" s="73" t="s">
        <v>386</v>
      </c>
      <c r="AZ21" s="73"/>
      <c r="BA21" s="73"/>
      <c r="BB21" s="74" t="str">
        <f t="shared" si="2"/>
        <v>办结</v>
      </c>
      <c r="BC21" s="74" t="s">
        <v>379</v>
      </c>
      <c r="BD21" s="74" t="s">
        <v>387</v>
      </c>
      <c r="BE21" s="74" t="s">
        <v>389</v>
      </c>
      <c r="BF21" s="74" t="s">
        <v>394</v>
      </c>
      <c r="BG21" s="74"/>
      <c r="BH21" s="74"/>
      <c r="BI21" s="74" t="s">
        <v>394</v>
      </c>
      <c r="BJ21" s="74"/>
      <c r="BK21" s="74"/>
      <c r="BL21" s="74" t="s">
        <v>379</v>
      </c>
      <c r="BM21" s="74" t="s">
        <v>387</v>
      </c>
      <c r="BN21" s="74" t="s">
        <v>389</v>
      </c>
      <c r="BO21" s="74" t="s">
        <v>379</v>
      </c>
      <c r="BP21" s="74" t="s">
        <v>387</v>
      </c>
      <c r="BQ21" s="74" t="s">
        <v>389</v>
      </c>
      <c r="BR21" s="74" t="s">
        <v>394</v>
      </c>
      <c r="BS21" s="74"/>
      <c r="BT21" s="74"/>
      <c r="BU21" s="74" t="s">
        <v>394</v>
      </c>
      <c r="BV21" s="74"/>
      <c r="BW21" s="74"/>
      <c r="BX21" s="74" t="s">
        <v>394</v>
      </c>
      <c r="BY21" s="74"/>
      <c r="BZ21" s="74"/>
      <c r="CA21" s="74" t="s">
        <v>394</v>
      </c>
      <c r="CB21" s="74"/>
      <c r="CC21" s="74"/>
      <c r="CD21" s="66" t="s">
        <v>386</v>
      </c>
    </row>
    <row r="22" s="66" customFormat="1" ht="77.1" hidden="1" customHeight="1" spans="1:89">
      <c r="A22" s="73">
        <v>16</v>
      </c>
      <c r="B22" s="45" t="s">
        <v>62</v>
      </c>
      <c r="C22" s="51" t="s">
        <v>472</v>
      </c>
      <c r="D22" s="51" t="s">
        <v>374</v>
      </c>
      <c r="E22" s="73" t="s">
        <v>1051</v>
      </c>
      <c r="F22" s="73" t="s">
        <v>755</v>
      </c>
      <c r="G22" s="73" t="s">
        <v>406</v>
      </c>
      <c r="H22" s="73" t="s">
        <v>13</v>
      </c>
      <c r="I22" s="73">
        <v>202303</v>
      </c>
      <c r="J22" s="73">
        <v>202401</v>
      </c>
      <c r="K22" s="73">
        <v>202406</v>
      </c>
      <c r="L22" s="73" t="s">
        <v>14</v>
      </c>
      <c r="M22" s="73"/>
      <c r="N22" s="73"/>
      <c r="O22" s="73" t="s">
        <v>379</v>
      </c>
      <c r="P22" s="73" t="s">
        <v>377</v>
      </c>
      <c r="Q22" s="73" t="s">
        <v>378</v>
      </c>
      <c r="R22" s="73" t="s">
        <v>379</v>
      </c>
      <c r="S22" s="73"/>
      <c r="T22" s="73" t="s">
        <v>380</v>
      </c>
      <c r="U22" s="73" t="s">
        <v>379</v>
      </c>
      <c r="V22" s="73"/>
      <c r="W22" s="73" t="s">
        <v>15</v>
      </c>
      <c r="X22" s="73"/>
      <c r="Y22" s="73"/>
      <c r="Z22" s="73">
        <v>23553</v>
      </c>
      <c r="AA22" s="73">
        <v>10000</v>
      </c>
      <c r="AB22" s="73"/>
      <c r="AC22" s="73" t="s">
        <v>16</v>
      </c>
      <c r="AD22" s="73"/>
      <c r="AE22" s="73" t="s">
        <v>381</v>
      </c>
      <c r="AF22" s="73" t="s">
        <v>382</v>
      </c>
      <c r="AG22" s="73" t="s">
        <v>63</v>
      </c>
      <c r="AH22" s="73" t="s">
        <v>64</v>
      </c>
      <c r="AI22" s="73"/>
      <c r="AJ22" s="73"/>
      <c r="AK22" s="74" t="s">
        <v>474</v>
      </c>
      <c r="AL22" s="74">
        <v>13664738187</v>
      </c>
      <c r="AM22" s="74"/>
      <c r="AN22" s="74"/>
      <c r="AO22" s="74"/>
      <c r="AP22" s="74"/>
      <c r="AQ22" s="74"/>
      <c r="AR22" s="74"/>
      <c r="AS22" s="74"/>
      <c r="AT22" s="74"/>
      <c r="AU22" s="51" t="s">
        <v>379</v>
      </c>
      <c r="AV22" s="51"/>
      <c r="AW22" s="74"/>
      <c r="AX22" s="51"/>
      <c r="AY22" s="73" t="s">
        <v>386</v>
      </c>
      <c r="AZ22" s="73"/>
      <c r="BA22" s="73"/>
      <c r="BB22" s="74" t="str">
        <f t="shared" si="2"/>
        <v>办结</v>
      </c>
      <c r="BC22" s="74" t="s">
        <v>379</v>
      </c>
      <c r="BD22" s="74" t="s">
        <v>387</v>
      </c>
      <c r="BE22" s="74" t="s">
        <v>389</v>
      </c>
      <c r="BF22" s="74" t="s">
        <v>394</v>
      </c>
      <c r="BG22" s="74"/>
      <c r="BH22" s="74"/>
      <c r="BI22" s="74" t="s">
        <v>394</v>
      </c>
      <c r="BJ22" s="74"/>
      <c r="BK22" s="74"/>
      <c r="BL22" s="74" t="s">
        <v>394</v>
      </c>
      <c r="BM22" s="74"/>
      <c r="BN22" s="74"/>
      <c r="BO22" s="74" t="s">
        <v>379</v>
      </c>
      <c r="BP22" s="74" t="s">
        <v>387</v>
      </c>
      <c r="BQ22" s="74" t="s">
        <v>389</v>
      </c>
      <c r="BR22" s="74" t="s">
        <v>394</v>
      </c>
      <c r="BS22" s="74"/>
      <c r="BT22" s="74"/>
      <c r="BU22" s="74" t="s">
        <v>394</v>
      </c>
      <c r="BV22" s="74"/>
      <c r="BW22" s="74"/>
      <c r="BX22" s="74" t="s">
        <v>394</v>
      </c>
      <c r="BY22" s="74"/>
      <c r="BZ22" s="74"/>
      <c r="CA22" s="74" t="s">
        <v>394</v>
      </c>
      <c r="CB22" s="74"/>
      <c r="CC22" s="74"/>
      <c r="CD22" s="66" t="s">
        <v>386</v>
      </c>
      <c r="CJ22" s="87">
        <f t="shared" ref="CJ22:CJ29" si="3">Z22/10000</f>
        <v>2.3553</v>
      </c>
      <c r="CK22" s="87">
        <f t="shared" ref="CK22:CK29" si="4">AA22/10000</f>
        <v>1</v>
      </c>
    </row>
    <row r="23" s="66" customFormat="1" ht="77.1" hidden="1" customHeight="1" spans="1:89">
      <c r="A23" s="73">
        <v>17</v>
      </c>
      <c r="B23" s="45" t="s">
        <v>65</v>
      </c>
      <c r="C23" s="51" t="s">
        <v>476</v>
      </c>
      <c r="D23" s="51" t="s">
        <v>396</v>
      </c>
      <c r="E23" s="73" t="s">
        <v>1051</v>
      </c>
      <c r="F23" s="73" t="s">
        <v>397</v>
      </c>
      <c r="G23" s="73" t="s">
        <v>707</v>
      </c>
      <c r="H23" s="73" t="s">
        <v>13</v>
      </c>
      <c r="I23" s="73">
        <v>202303</v>
      </c>
      <c r="J23" s="73">
        <v>202402</v>
      </c>
      <c r="K23" s="73">
        <v>202411</v>
      </c>
      <c r="L23" s="73" t="s">
        <v>14</v>
      </c>
      <c r="M23" s="73"/>
      <c r="N23" s="73"/>
      <c r="O23" s="73"/>
      <c r="P23" s="73" t="s">
        <v>400</v>
      </c>
      <c r="Q23" s="73" t="s">
        <v>401</v>
      </c>
      <c r="R23" s="73"/>
      <c r="S23" s="73"/>
      <c r="T23" s="73" t="s">
        <v>402</v>
      </c>
      <c r="U23" s="73" t="s">
        <v>379</v>
      </c>
      <c r="V23" s="73"/>
      <c r="W23" s="73" t="s">
        <v>15</v>
      </c>
      <c r="X23" s="73"/>
      <c r="Y23" s="73"/>
      <c r="Z23" s="73">
        <v>23500</v>
      </c>
      <c r="AA23" s="73">
        <v>10000</v>
      </c>
      <c r="AB23" s="73"/>
      <c r="AC23" s="73" t="s">
        <v>16</v>
      </c>
      <c r="AD23" s="73"/>
      <c r="AE23" s="73" t="s">
        <v>381</v>
      </c>
      <c r="AF23" s="73" t="s">
        <v>382</v>
      </c>
      <c r="AG23" s="73" t="s">
        <v>66</v>
      </c>
      <c r="AH23" s="73" t="s">
        <v>67</v>
      </c>
      <c r="AI23" s="73"/>
      <c r="AJ23" s="73"/>
      <c r="AK23" s="74" t="s">
        <v>478</v>
      </c>
      <c r="AL23" s="74">
        <v>15047224700</v>
      </c>
      <c r="AM23" s="74" t="s">
        <v>384</v>
      </c>
      <c r="AN23" s="74"/>
      <c r="AO23" s="74"/>
      <c r="AP23" s="74"/>
      <c r="AQ23" s="74"/>
      <c r="AR23" s="74"/>
      <c r="AS23" s="74"/>
      <c r="AT23" s="74"/>
      <c r="AU23" s="51" t="s">
        <v>386</v>
      </c>
      <c r="AV23" s="51"/>
      <c r="AW23" s="74"/>
      <c r="AX23" s="51"/>
      <c r="AY23" s="73" t="s">
        <v>386</v>
      </c>
      <c r="AZ23" s="73" t="s">
        <v>1179</v>
      </c>
      <c r="BA23" s="73"/>
      <c r="BB23" s="74" t="str">
        <f t="shared" si="2"/>
        <v>办结</v>
      </c>
      <c r="BC23" s="74" t="s">
        <v>379</v>
      </c>
      <c r="BD23" s="74" t="s">
        <v>393</v>
      </c>
      <c r="BE23" s="74" t="s">
        <v>389</v>
      </c>
      <c r="BF23" s="74" t="s">
        <v>394</v>
      </c>
      <c r="BG23" s="74"/>
      <c r="BH23" s="74"/>
      <c r="BI23" s="74" t="s">
        <v>394</v>
      </c>
      <c r="BJ23" s="74"/>
      <c r="BK23" s="74"/>
      <c r="BL23" s="74" t="s">
        <v>379</v>
      </c>
      <c r="BM23" s="74" t="s">
        <v>387</v>
      </c>
      <c r="BN23" s="74" t="s">
        <v>389</v>
      </c>
      <c r="BO23" s="74" t="s">
        <v>379</v>
      </c>
      <c r="BP23" s="74" t="s">
        <v>387</v>
      </c>
      <c r="BQ23" s="74" t="s">
        <v>389</v>
      </c>
      <c r="BR23" s="74" t="s">
        <v>394</v>
      </c>
      <c r="BS23" s="74"/>
      <c r="BT23" s="74"/>
      <c r="BU23" s="74" t="s">
        <v>394</v>
      </c>
      <c r="BV23" s="74"/>
      <c r="BW23" s="74"/>
      <c r="BX23" s="74" t="s">
        <v>394</v>
      </c>
      <c r="BY23" s="74"/>
      <c r="BZ23" s="74"/>
      <c r="CA23" s="74" t="s">
        <v>394</v>
      </c>
      <c r="CB23" s="74"/>
      <c r="CC23" s="74"/>
      <c r="CD23" s="66" t="s">
        <v>386</v>
      </c>
      <c r="CF23" s="66" t="s">
        <v>480</v>
      </c>
      <c r="CJ23" s="87">
        <f t="shared" si="3"/>
        <v>2.35</v>
      </c>
      <c r="CK23" s="87">
        <f t="shared" si="4"/>
        <v>1</v>
      </c>
    </row>
    <row r="24" s="66" customFormat="1" ht="77.1" hidden="1" customHeight="1" spans="1:89">
      <c r="A24" s="73">
        <v>18</v>
      </c>
      <c r="B24" s="45" t="s">
        <v>72</v>
      </c>
      <c r="C24" s="45" t="s">
        <v>489</v>
      </c>
      <c r="D24" s="51" t="s">
        <v>374</v>
      </c>
      <c r="E24" s="73" t="s">
        <v>1059</v>
      </c>
      <c r="F24" s="73" t="s">
        <v>920</v>
      </c>
      <c r="G24" s="73" t="s">
        <v>406</v>
      </c>
      <c r="H24" s="73" t="s">
        <v>13</v>
      </c>
      <c r="I24" s="73">
        <v>202306</v>
      </c>
      <c r="J24" s="74">
        <v>202403</v>
      </c>
      <c r="K24" s="73">
        <v>202406</v>
      </c>
      <c r="L24" s="73" t="s">
        <v>14</v>
      </c>
      <c r="M24" s="73"/>
      <c r="N24" s="73"/>
      <c r="O24" s="73"/>
      <c r="P24" s="73" t="s">
        <v>377</v>
      </c>
      <c r="Q24" s="73" t="s">
        <v>378</v>
      </c>
      <c r="R24" s="73" t="s">
        <v>379</v>
      </c>
      <c r="S24" s="73" t="s">
        <v>492</v>
      </c>
      <c r="T24" s="73" t="s">
        <v>493</v>
      </c>
      <c r="U24" s="73" t="s">
        <v>379</v>
      </c>
      <c r="V24" s="73"/>
      <c r="W24" s="73" t="s">
        <v>15</v>
      </c>
      <c r="X24" s="73"/>
      <c r="Y24" s="73"/>
      <c r="Z24" s="73">
        <v>20600</v>
      </c>
      <c r="AA24" s="73">
        <v>10000</v>
      </c>
      <c r="AB24" s="73" t="s">
        <v>494</v>
      </c>
      <c r="AC24" s="73" t="s">
        <v>16</v>
      </c>
      <c r="AD24" s="73" t="s">
        <v>495</v>
      </c>
      <c r="AE24" s="73" t="s">
        <v>381</v>
      </c>
      <c r="AF24" s="73" t="s">
        <v>382</v>
      </c>
      <c r="AG24" s="73" t="s">
        <v>73</v>
      </c>
      <c r="AH24" s="73" t="s">
        <v>74</v>
      </c>
      <c r="AI24" s="73" t="s">
        <v>496</v>
      </c>
      <c r="AJ24" s="73">
        <v>13789526999</v>
      </c>
      <c r="AK24" s="73" t="s">
        <v>497</v>
      </c>
      <c r="AL24" s="74">
        <v>13088566668</v>
      </c>
      <c r="AM24" s="74">
        <v>25</v>
      </c>
      <c r="AN24" s="74"/>
      <c r="AO24" s="74"/>
      <c r="AP24" s="74"/>
      <c r="AQ24" s="74"/>
      <c r="AR24" s="74"/>
      <c r="AS24" s="74"/>
      <c r="AT24" s="74"/>
      <c r="AU24" s="51" t="s">
        <v>379</v>
      </c>
      <c r="AV24" s="51"/>
      <c r="AW24" s="74"/>
      <c r="AX24" s="51"/>
      <c r="AY24" s="73" t="s">
        <v>386</v>
      </c>
      <c r="AZ24" s="73"/>
      <c r="BA24" s="73"/>
      <c r="BB24" s="74" t="str">
        <f t="shared" si="2"/>
        <v>办结</v>
      </c>
      <c r="BC24" s="74" t="s">
        <v>379</v>
      </c>
      <c r="BD24" s="74" t="s">
        <v>387</v>
      </c>
      <c r="BE24" s="74" t="s">
        <v>389</v>
      </c>
      <c r="BF24" s="74" t="s">
        <v>379</v>
      </c>
      <c r="BG24" s="74" t="s">
        <v>388</v>
      </c>
      <c r="BH24" s="74" t="s">
        <v>389</v>
      </c>
      <c r="BI24" s="74" t="s">
        <v>379</v>
      </c>
      <c r="BJ24" s="74" t="s">
        <v>388</v>
      </c>
      <c r="BK24" s="74" t="s">
        <v>389</v>
      </c>
      <c r="BL24" s="74" t="s">
        <v>379</v>
      </c>
      <c r="BM24" s="74" t="s">
        <v>387</v>
      </c>
      <c r="BN24" s="74" t="s">
        <v>389</v>
      </c>
      <c r="BO24" s="74" t="s">
        <v>379</v>
      </c>
      <c r="BP24" s="74" t="s">
        <v>387</v>
      </c>
      <c r="BQ24" s="74" t="s">
        <v>389</v>
      </c>
      <c r="BR24" s="74" t="s">
        <v>394</v>
      </c>
      <c r="BS24" s="74"/>
      <c r="BT24" s="74"/>
      <c r="BU24" s="74" t="s">
        <v>394</v>
      </c>
      <c r="BV24" s="74"/>
      <c r="BW24" s="74"/>
      <c r="BX24" s="74" t="s">
        <v>394</v>
      </c>
      <c r="BY24" s="74"/>
      <c r="BZ24" s="74"/>
      <c r="CA24" s="74" t="s">
        <v>394</v>
      </c>
      <c r="CB24" s="74"/>
      <c r="CC24" s="74"/>
      <c r="CJ24" s="87">
        <f t="shared" si="3"/>
        <v>2.06</v>
      </c>
      <c r="CK24" s="87">
        <f t="shared" si="4"/>
        <v>1</v>
      </c>
    </row>
    <row r="25" s="66" customFormat="1" ht="77.1" hidden="1" customHeight="1" spans="1:89">
      <c r="A25" s="73">
        <v>19</v>
      </c>
      <c r="B25" s="45" t="s">
        <v>79</v>
      </c>
      <c r="C25" s="51" t="s">
        <v>502</v>
      </c>
      <c r="D25" s="51" t="s">
        <v>374</v>
      </c>
      <c r="E25" s="73" t="s">
        <v>1051</v>
      </c>
      <c r="F25" s="73" t="s">
        <v>503</v>
      </c>
      <c r="G25" s="73" t="s">
        <v>707</v>
      </c>
      <c r="H25" s="73" t="s">
        <v>13</v>
      </c>
      <c r="I25" s="73">
        <v>202304</v>
      </c>
      <c r="J25" s="73">
        <v>202403</v>
      </c>
      <c r="K25" s="73">
        <v>202407</v>
      </c>
      <c r="L25" s="73" t="s">
        <v>14</v>
      </c>
      <c r="M25" s="73"/>
      <c r="N25" s="73"/>
      <c r="O25" s="73"/>
      <c r="P25" s="73" t="s">
        <v>400</v>
      </c>
      <c r="Q25" s="73" t="s">
        <v>401</v>
      </c>
      <c r="R25" s="73"/>
      <c r="S25" s="73"/>
      <c r="T25" s="73" t="s">
        <v>402</v>
      </c>
      <c r="U25" s="73" t="s">
        <v>379</v>
      </c>
      <c r="V25" s="73"/>
      <c r="W25" s="73" t="s">
        <v>15</v>
      </c>
      <c r="X25" s="73"/>
      <c r="Y25" s="73"/>
      <c r="Z25" s="73">
        <v>14000</v>
      </c>
      <c r="AA25" s="73">
        <v>8000</v>
      </c>
      <c r="AB25" s="73"/>
      <c r="AC25" s="73" t="s">
        <v>16</v>
      </c>
      <c r="AD25" s="73"/>
      <c r="AE25" s="73" t="s">
        <v>381</v>
      </c>
      <c r="AF25" s="73" t="s">
        <v>382</v>
      </c>
      <c r="AG25" s="73" t="s">
        <v>80</v>
      </c>
      <c r="AH25" s="73" t="s">
        <v>81</v>
      </c>
      <c r="AI25" s="73"/>
      <c r="AJ25" s="73"/>
      <c r="AK25" s="74" t="s">
        <v>504</v>
      </c>
      <c r="AL25" s="74">
        <v>13500629607</v>
      </c>
      <c r="AM25" s="74"/>
      <c r="AN25" s="74"/>
      <c r="AO25" s="74"/>
      <c r="AP25" s="74"/>
      <c r="AQ25" s="74"/>
      <c r="AR25" s="74"/>
      <c r="AS25" s="74"/>
      <c r="AT25" s="74"/>
      <c r="AU25" s="51" t="s">
        <v>379</v>
      </c>
      <c r="AV25" s="51"/>
      <c r="AW25" s="74"/>
      <c r="AX25" s="51"/>
      <c r="AY25" s="73" t="s">
        <v>386</v>
      </c>
      <c r="AZ25" s="73" t="s">
        <v>1180</v>
      </c>
      <c r="BA25" s="73"/>
      <c r="BB25" s="74" t="str">
        <f t="shared" si="2"/>
        <v>办结</v>
      </c>
      <c r="BC25" s="74" t="s">
        <v>379</v>
      </c>
      <c r="BD25" s="74" t="s">
        <v>387</v>
      </c>
      <c r="BE25" s="74" t="s">
        <v>389</v>
      </c>
      <c r="BF25" s="74" t="s">
        <v>394</v>
      </c>
      <c r="BG25" s="74"/>
      <c r="BH25" s="74"/>
      <c r="BI25" s="74" t="s">
        <v>394</v>
      </c>
      <c r="BJ25" s="74"/>
      <c r="BK25" s="74"/>
      <c r="BL25" s="74" t="s">
        <v>379</v>
      </c>
      <c r="BM25" s="74" t="s">
        <v>387</v>
      </c>
      <c r="BN25" s="74" t="s">
        <v>389</v>
      </c>
      <c r="BO25" s="74" t="s">
        <v>379</v>
      </c>
      <c r="BP25" s="74" t="s">
        <v>387</v>
      </c>
      <c r="BQ25" s="74" t="s">
        <v>389</v>
      </c>
      <c r="BR25" s="74" t="s">
        <v>394</v>
      </c>
      <c r="BS25" s="74"/>
      <c r="BT25" s="74"/>
      <c r="BU25" s="74" t="s">
        <v>394</v>
      </c>
      <c r="BV25" s="74"/>
      <c r="BW25" s="74"/>
      <c r="BX25" s="74" t="s">
        <v>394</v>
      </c>
      <c r="BY25" s="74"/>
      <c r="BZ25" s="74"/>
      <c r="CA25" s="74" t="s">
        <v>394</v>
      </c>
      <c r="CB25" s="74"/>
      <c r="CC25" s="74"/>
      <c r="CD25" s="66" t="s">
        <v>386</v>
      </c>
      <c r="CJ25" s="87">
        <f t="shared" si="3"/>
        <v>1.4</v>
      </c>
      <c r="CK25" s="87">
        <f t="shared" si="4"/>
        <v>0.8</v>
      </c>
    </row>
    <row r="26" s="66" customFormat="1" ht="77.1" hidden="1" customHeight="1" spans="1:89">
      <c r="A26" s="73">
        <v>20</v>
      </c>
      <c r="B26" s="45" t="s">
        <v>82</v>
      </c>
      <c r="C26" s="51" t="s">
        <v>506</v>
      </c>
      <c r="D26" s="51" t="s">
        <v>396</v>
      </c>
      <c r="E26" s="73" t="s">
        <v>1051</v>
      </c>
      <c r="F26" s="73" t="s">
        <v>397</v>
      </c>
      <c r="G26" s="73" t="s">
        <v>707</v>
      </c>
      <c r="H26" s="73" t="s">
        <v>44</v>
      </c>
      <c r="I26" s="73">
        <v>202301</v>
      </c>
      <c r="J26" s="73">
        <v>202401</v>
      </c>
      <c r="K26" s="73">
        <v>202410</v>
      </c>
      <c r="L26" s="73" t="s">
        <v>14</v>
      </c>
      <c r="M26" s="73"/>
      <c r="N26" s="73" t="s">
        <v>379</v>
      </c>
      <c r="O26" s="73"/>
      <c r="P26" s="73" t="s">
        <v>433</v>
      </c>
      <c r="Q26" s="73" t="s">
        <v>445</v>
      </c>
      <c r="R26" s="73" t="s">
        <v>379</v>
      </c>
      <c r="S26" s="73"/>
      <c r="T26" s="73" t="s">
        <v>446</v>
      </c>
      <c r="U26" s="73" t="s">
        <v>379</v>
      </c>
      <c r="V26" s="73"/>
      <c r="W26" s="73" t="s">
        <v>15</v>
      </c>
      <c r="X26" s="73"/>
      <c r="Y26" s="73"/>
      <c r="Z26" s="73">
        <v>13978</v>
      </c>
      <c r="AA26" s="73">
        <v>6000</v>
      </c>
      <c r="AB26" s="73"/>
      <c r="AC26" s="73" t="s">
        <v>16</v>
      </c>
      <c r="AD26" s="73"/>
      <c r="AE26" s="73" t="s">
        <v>381</v>
      </c>
      <c r="AF26" s="73" t="s">
        <v>382</v>
      </c>
      <c r="AG26" s="73" t="s">
        <v>83</v>
      </c>
      <c r="AH26" s="73" t="s">
        <v>46</v>
      </c>
      <c r="AI26" s="73"/>
      <c r="AJ26" s="73"/>
      <c r="AK26" s="74" t="s">
        <v>448</v>
      </c>
      <c r="AL26" s="74">
        <v>18686114370</v>
      </c>
      <c r="AM26" s="74"/>
      <c r="AN26" s="74"/>
      <c r="AO26" s="74"/>
      <c r="AP26" s="74"/>
      <c r="AQ26" s="74"/>
      <c r="AR26" s="74"/>
      <c r="AS26" s="74"/>
      <c r="AT26" s="74"/>
      <c r="AU26" s="51" t="s">
        <v>379</v>
      </c>
      <c r="AV26" s="51"/>
      <c r="AW26" s="74"/>
      <c r="AX26" s="51"/>
      <c r="AY26" s="73" t="s">
        <v>386</v>
      </c>
      <c r="AZ26" s="73"/>
      <c r="BA26" s="73"/>
      <c r="BB26" s="74" t="str">
        <f t="shared" si="2"/>
        <v>办结</v>
      </c>
      <c r="BC26" s="74" t="s">
        <v>379</v>
      </c>
      <c r="BD26" s="74" t="s">
        <v>387</v>
      </c>
      <c r="BE26" s="74" t="s">
        <v>389</v>
      </c>
      <c r="BF26" s="74" t="s">
        <v>394</v>
      </c>
      <c r="BG26" s="74"/>
      <c r="BH26" s="74"/>
      <c r="BI26" s="74" t="s">
        <v>394</v>
      </c>
      <c r="BJ26" s="74"/>
      <c r="BK26" s="74"/>
      <c r="BL26" s="74" t="s">
        <v>379</v>
      </c>
      <c r="BM26" s="74" t="s">
        <v>387</v>
      </c>
      <c r="BN26" s="74" t="s">
        <v>389</v>
      </c>
      <c r="BO26" s="74" t="s">
        <v>379</v>
      </c>
      <c r="BP26" s="74" t="s">
        <v>387</v>
      </c>
      <c r="BQ26" s="74" t="s">
        <v>389</v>
      </c>
      <c r="BR26" s="74" t="s">
        <v>394</v>
      </c>
      <c r="BS26" s="74"/>
      <c r="BT26" s="74"/>
      <c r="BU26" s="74" t="s">
        <v>394</v>
      </c>
      <c r="BV26" s="74"/>
      <c r="BW26" s="74"/>
      <c r="BX26" s="74" t="s">
        <v>394</v>
      </c>
      <c r="BY26" s="74"/>
      <c r="BZ26" s="74"/>
      <c r="CA26" s="74" t="s">
        <v>394</v>
      </c>
      <c r="CB26" s="74"/>
      <c r="CC26" s="74"/>
      <c r="CD26" s="66" t="s">
        <v>386</v>
      </c>
      <c r="CJ26" s="87">
        <f t="shared" si="3"/>
        <v>1.3978</v>
      </c>
      <c r="CK26" s="87">
        <f t="shared" si="4"/>
        <v>0.6</v>
      </c>
    </row>
    <row r="27" s="66" customFormat="1" ht="77.1" hidden="1" customHeight="1" spans="1:89">
      <c r="A27" s="73">
        <v>21</v>
      </c>
      <c r="B27" s="45" t="s">
        <v>84</v>
      </c>
      <c r="C27" s="51" t="s">
        <v>508</v>
      </c>
      <c r="D27" s="51" t="s">
        <v>396</v>
      </c>
      <c r="E27" s="73" t="s">
        <v>1051</v>
      </c>
      <c r="F27" s="73" t="s">
        <v>397</v>
      </c>
      <c r="G27" s="73" t="s">
        <v>707</v>
      </c>
      <c r="H27" s="73" t="s">
        <v>13</v>
      </c>
      <c r="I27" s="73">
        <v>202302</v>
      </c>
      <c r="J27" s="73">
        <v>202401</v>
      </c>
      <c r="K27" s="73">
        <v>202406</v>
      </c>
      <c r="L27" s="73" t="s">
        <v>14</v>
      </c>
      <c r="M27" s="73" t="s">
        <v>1181</v>
      </c>
      <c r="N27" s="73" t="s">
        <v>379</v>
      </c>
      <c r="O27" s="73" t="s">
        <v>379</v>
      </c>
      <c r="P27" s="73" t="s">
        <v>433</v>
      </c>
      <c r="Q27" s="73" t="s">
        <v>445</v>
      </c>
      <c r="R27" s="73" t="s">
        <v>379</v>
      </c>
      <c r="S27" s="73"/>
      <c r="T27" s="73" t="s">
        <v>446</v>
      </c>
      <c r="U27" s="73" t="s">
        <v>379</v>
      </c>
      <c r="V27" s="73"/>
      <c r="W27" s="73" t="s">
        <v>15</v>
      </c>
      <c r="X27" s="73"/>
      <c r="Y27" s="73"/>
      <c r="Z27" s="73">
        <v>11000</v>
      </c>
      <c r="AA27" s="73">
        <v>5000</v>
      </c>
      <c r="AB27" s="73"/>
      <c r="AC27" s="73" t="s">
        <v>16</v>
      </c>
      <c r="AD27" s="73"/>
      <c r="AE27" s="73" t="s">
        <v>381</v>
      </c>
      <c r="AF27" s="73" t="s">
        <v>382</v>
      </c>
      <c r="AG27" s="73" t="s">
        <v>85</v>
      </c>
      <c r="AH27" s="73" t="s">
        <v>78</v>
      </c>
      <c r="AI27" s="73"/>
      <c r="AJ27" s="73"/>
      <c r="AK27" s="74" t="s">
        <v>457</v>
      </c>
      <c r="AL27" s="74">
        <v>13848539369</v>
      </c>
      <c r="AM27" s="74"/>
      <c r="AN27" s="74"/>
      <c r="AO27" s="74"/>
      <c r="AP27" s="74"/>
      <c r="AQ27" s="74"/>
      <c r="AR27" s="74"/>
      <c r="AS27" s="74"/>
      <c r="AT27" s="74"/>
      <c r="AU27" s="51" t="s">
        <v>379</v>
      </c>
      <c r="AV27" s="51"/>
      <c r="AW27" s="74"/>
      <c r="AX27" s="51"/>
      <c r="AY27" s="73" t="s">
        <v>386</v>
      </c>
      <c r="AZ27" s="73"/>
      <c r="BA27" s="73"/>
      <c r="BB27" s="74" t="str">
        <f t="shared" si="2"/>
        <v>办结</v>
      </c>
      <c r="BC27" s="74" t="s">
        <v>379</v>
      </c>
      <c r="BD27" s="74" t="s">
        <v>387</v>
      </c>
      <c r="BE27" s="74" t="s">
        <v>389</v>
      </c>
      <c r="BF27" s="74" t="s">
        <v>394</v>
      </c>
      <c r="BG27" s="74"/>
      <c r="BH27" s="74"/>
      <c r="BI27" s="74" t="s">
        <v>394</v>
      </c>
      <c r="BJ27" s="74"/>
      <c r="BK27" s="74"/>
      <c r="BL27" s="74" t="s">
        <v>394</v>
      </c>
      <c r="BM27" s="74"/>
      <c r="BN27" s="74"/>
      <c r="BO27" s="74" t="s">
        <v>394</v>
      </c>
      <c r="BP27" s="74"/>
      <c r="BQ27" s="74"/>
      <c r="BR27" s="74" t="s">
        <v>394</v>
      </c>
      <c r="BS27" s="74"/>
      <c r="BT27" s="74"/>
      <c r="BU27" s="74" t="s">
        <v>394</v>
      </c>
      <c r="BV27" s="74"/>
      <c r="BW27" s="74"/>
      <c r="BX27" s="74" t="s">
        <v>394</v>
      </c>
      <c r="BY27" s="74"/>
      <c r="BZ27" s="74"/>
      <c r="CA27" s="74" t="s">
        <v>394</v>
      </c>
      <c r="CB27" s="74"/>
      <c r="CC27" s="74"/>
      <c r="CD27" s="66" t="s">
        <v>386</v>
      </c>
      <c r="CJ27" s="87">
        <f t="shared" si="3"/>
        <v>1.1</v>
      </c>
      <c r="CK27" s="87">
        <f t="shared" si="4"/>
        <v>0.5</v>
      </c>
    </row>
    <row r="28" s="66" customFormat="1" ht="77.1" hidden="1" customHeight="1" spans="1:89">
      <c r="A28" s="73">
        <v>22</v>
      </c>
      <c r="B28" s="45" t="s">
        <v>86</v>
      </c>
      <c r="C28" s="51" t="s">
        <v>935</v>
      </c>
      <c r="D28" s="51" t="s">
        <v>460</v>
      </c>
      <c r="E28" s="73" t="s">
        <v>1051</v>
      </c>
      <c r="F28" s="73" t="s">
        <v>1109</v>
      </c>
      <c r="G28" s="73" t="s">
        <v>462</v>
      </c>
      <c r="H28" s="73" t="s">
        <v>13</v>
      </c>
      <c r="I28" s="73">
        <v>202303</v>
      </c>
      <c r="J28" s="73">
        <v>202404</v>
      </c>
      <c r="K28" s="73">
        <v>202412</v>
      </c>
      <c r="L28" s="73" t="s">
        <v>14</v>
      </c>
      <c r="M28" s="73"/>
      <c r="N28" s="73"/>
      <c r="O28" s="73" t="s">
        <v>379</v>
      </c>
      <c r="P28" s="73" t="s">
        <v>464</v>
      </c>
      <c r="Q28" s="73" t="s">
        <v>465</v>
      </c>
      <c r="R28" s="73"/>
      <c r="S28" s="73"/>
      <c r="T28" s="73" t="s">
        <v>466</v>
      </c>
      <c r="U28" s="73" t="s">
        <v>379</v>
      </c>
      <c r="V28" s="73"/>
      <c r="W28" s="73" t="s">
        <v>57</v>
      </c>
      <c r="X28" s="73"/>
      <c r="Y28" s="73"/>
      <c r="Z28" s="73">
        <v>82510</v>
      </c>
      <c r="AA28" s="73">
        <v>40000</v>
      </c>
      <c r="AB28" s="73"/>
      <c r="AC28" s="73" t="s">
        <v>16</v>
      </c>
      <c r="AD28" s="73"/>
      <c r="AE28" s="73" t="s">
        <v>559</v>
      </c>
      <c r="AF28" s="73" t="s">
        <v>382</v>
      </c>
      <c r="AG28" s="73" t="s">
        <v>87</v>
      </c>
      <c r="AH28" s="73" t="s">
        <v>88</v>
      </c>
      <c r="AI28" s="73"/>
      <c r="AJ28" s="73"/>
      <c r="AK28" s="74" t="s">
        <v>937</v>
      </c>
      <c r="AL28" s="74">
        <v>15947026777</v>
      </c>
      <c r="AM28" s="74">
        <v>1273</v>
      </c>
      <c r="AN28" s="74"/>
      <c r="AO28" s="74"/>
      <c r="AP28" s="74"/>
      <c r="AQ28" s="74"/>
      <c r="AR28" s="74"/>
      <c r="AS28" s="74"/>
      <c r="AT28" s="74"/>
      <c r="AU28" s="51" t="s">
        <v>386</v>
      </c>
      <c r="AV28" s="51"/>
      <c r="AW28" s="74"/>
      <c r="AX28" s="51"/>
      <c r="AY28" s="73" t="s">
        <v>386</v>
      </c>
      <c r="AZ28" s="73" t="s">
        <v>1182</v>
      </c>
      <c r="BA28" s="73"/>
      <c r="BB28" s="74" t="str">
        <f t="shared" si="2"/>
        <v>办结</v>
      </c>
      <c r="BC28" s="74" t="s">
        <v>379</v>
      </c>
      <c r="BD28" s="74" t="s">
        <v>387</v>
      </c>
      <c r="BE28" s="74" t="s">
        <v>389</v>
      </c>
      <c r="BF28" s="74" t="s">
        <v>394</v>
      </c>
      <c r="BG28" s="74"/>
      <c r="BH28" s="74"/>
      <c r="BI28" s="74" t="s">
        <v>394</v>
      </c>
      <c r="BJ28" s="74"/>
      <c r="BK28" s="74"/>
      <c r="BL28" s="74" t="s">
        <v>394</v>
      </c>
      <c r="BM28" s="74"/>
      <c r="BN28" s="74"/>
      <c r="BO28" s="74" t="s">
        <v>379</v>
      </c>
      <c r="BP28" s="74" t="s">
        <v>393</v>
      </c>
      <c r="BQ28" s="74" t="s">
        <v>389</v>
      </c>
      <c r="BR28" s="74" t="s">
        <v>394</v>
      </c>
      <c r="BS28" s="74"/>
      <c r="BT28" s="74"/>
      <c r="BU28" s="74" t="s">
        <v>394</v>
      </c>
      <c r="BV28" s="74"/>
      <c r="BW28" s="74"/>
      <c r="BX28" s="74" t="s">
        <v>394</v>
      </c>
      <c r="BY28" s="74"/>
      <c r="BZ28" s="74"/>
      <c r="CA28" s="74" t="s">
        <v>394</v>
      </c>
      <c r="CB28" s="74"/>
      <c r="CC28" s="74"/>
      <c r="CD28" s="66" t="s">
        <v>941</v>
      </c>
      <c r="CJ28" s="87">
        <f t="shared" si="3"/>
        <v>8.251</v>
      </c>
      <c r="CK28" s="87">
        <f t="shared" si="4"/>
        <v>4</v>
      </c>
    </row>
    <row r="29" s="66" customFormat="1" ht="77.1" hidden="1" customHeight="1" spans="1:89">
      <c r="A29" s="73">
        <v>23</v>
      </c>
      <c r="B29" s="45" t="s">
        <v>56</v>
      </c>
      <c r="C29" s="51" t="s">
        <v>459</v>
      </c>
      <c r="D29" s="51" t="s">
        <v>460</v>
      </c>
      <c r="E29" s="73" t="s">
        <v>1051</v>
      </c>
      <c r="F29" s="73" t="s">
        <v>1109</v>
      </c>
      <c r="G29" s="73" t="s">
        <v>462</v>
      </c>
      <c r="H29" s="73" t="s">
        <v>13</v>
      </c>
      <c r="I29" s="73">
        <v>202303</v>
      </c>
      <c r="J29" s="73">
        <v>202403</v>
      </c>
      <c r="K29" s="73">
        <v>202412</v>
      </c>
      <c r="L29" s="73" t="s">
        <v>14</v>
      </c>
      <c r="M29" s="73"/>
      <c r="N29" s="73"/>
      <c r="O29" s="73" t="s">
        <v>379</v>
      </c>
      <c r="P29" s="73" t="s">
        <v>464</v>
      </c>
      <c r="Q29" s="73" t="s">
        <v>465</v>
      </c>
      <c r="R29" s="73"/>
      <c r="S29" s="73"/>
      <c r="T29" s="73" t="s">
        <v>466</v>
      </c>
      <c r="U29" s="73" t="s">
        <v>379</v>
      </c>
      <c r="V29" s="73"/>
      <c r="W29" s="73" t="s">
        <v>57</v>
      </c>
      <c r="X29" s="73"/>
      <c r="Y29" s="73"/>
      <c r="Z29" s="73">
        <v>29000</v>
      </c>
      <c r="AA29" s="73">
        <v>15000</v>
      </c>
      <c r="AB29" s="73"/>
      <c r="AC29" s="73" t="s">
        <v>16</v>
      </c>
      <c r="AD29" s="73"/>
      <c r="AE29" s="73" t="s">
        <v>381</v>
      </c>
      <c r="AF29" s="73" t="s">
        <v>382</v>
      </c>
      <c r="AG29" s="73" t="s">
        <v>58</v>
      </c>
      <c r="AH29" s="73" t="s">
        <v>59</v>
      </c>
      <c r="AI29" s="73"/>
      <c r="AJ29" s="73"/>
      <c r="AK29" s="74" t="s">
        <v>468</v>
      </c>
      <c r="AL29" s="74">
        <v>13847268251</v>
      </c>
      <c r="AM29" s="74" t="s">
        <v>384</v>
      </c>
      <c r="AN29" s="74"/>
      <c r="AO29" s="74"/>
      <c r="AP29" s="74"/>
      <c r="AQ29" s="74"/>
      <c r="AR29" s="74"/>
      <c r="AS29" s="74"/>
      <c r="AT29" s="74"/>
      <c r="AU29" s="51" t="s">
        <v>379</v>
      </c>
      <c r="AV29" s="51"/>
      <c r="AW29" s="74"/>
      <c r="AX29" s="51"/>
      <c r="AY29" s="73" t="s">
        <v>386</v>
      </c>
      <c r="AZ29" s="73"/>
      <c r="BA29" s="73"/>
      <c r="BB29" s="74" t="str">
        <f t="shared" si="2"/>
        <v>办结</v>
      </c>
      <c r="BC29" s="74" t="s">
        <v>379</v>
      </c>
      <c r="BD29" s="74" t="s">
        <v>387</v>
      </c>
      <c r="BE29" s="74" t="s">
        <v>389</v>
      </c>
      <c r="BF29" s="74" t="s">
        <v>379</v>
      </c>
      <c r="BG29" s="74" t="s">
        <v>388</v>
      </c>
      <c r="BH29" s="74" t="s">
        <v>389</v>
      </c>
      <c r="BI29" s="74" t="s">
        <v>379</v>
      </c>
      <c r="BJ29" s="74" t="s">
        <v>388</v>
      </c>
      <c r="BK29" s="74" t="s">
        <v>389</v>
      </c>
      <c r="BL29" s="74" t="s">
        <v>379</v>
      </c>
      <c r="BM29" s="74" t="s">
        <v>387</v>
      </c>
      <c r="BN29" s="74" t="s">
        <v>389</v>
      </c>
      <c r="BO29" s="74" t="s">
        <v>394</v>
      </c>
      <c r="BP29" s="74"/>
      <c r="BQ29" s="74"/>
      <c r="BR29" s="74" t="s">
        <v>379</v>
      </c>
      <c r="BS29" s="74" t="s">
        <v>388</v>
      </c>
      <c r="BT29" s="74" t="s">
        <v>389</v>
      </c>
      <c r="BU29" s="74" t="s">
        <v>379</v>
      </c>
      <c r="BV29" s="74" t="s">
        <v>388</v>
      </c>
      <c r="BW29" s="74" t="s">
        <v>389</v>
      </c>
      <c r="BX29" s="74" t="s">
        <v>394</v>
      </c>
      <c r="BY29" s="74"/>
      <c r="BZ29" s="74"/>
      <c r="CA29" s="74" t="s">
        <v>394</v>
      </c>
      <c r="CB29" s="74"/>
      <c r="CC29" s="74"/>
      <c r="CD29" s="66" t="s">
        <v>386</v>
      </c>
      <c r="CJ29" s="87">
        <f t="shared" si="3"/>
        <v>2.9</v>
      </c>
      <c r="CK29" s="87">
        <f t="shared" si="4"/>
        <v>1.5</v>
      </c>
    </row>
    <row r="30" s="66" customFormat="1" ht="77.1" customHeight="1" spans="1:82">
      <c r="A30" s="73">
        <v>24</v>
      </c>
      <c r="B30" s="45" t="s">
        <v>91</v>
      </c>
      <c r="C30" s="51" t="s">
        <v>921</v>
      </c>
      <c r="D30" s="51" t="s">
        <v>374</v>
      </c>
      <c r="E30" s="73" t="s">
        <v>1051</v>
      </c>
      <c r="F30" s="73" t="s">
        <v>503</v>
      </c>
      <c r="G30" s="73" t="s">
        <v>406</v>
      </c>
      <c r="H30" s="73" t="s">
        <v>20</v>
      </c>
      <c r="I30" s="73">
        <v>202303</v>
      </c>
      <c r="J30" s="73">
        <v>202403</v>
      </c>
      <c r="K30" s="73">
        <v>202510</v>
      </c>
      <c r="L30" s="73" t="s">
        <v>14</v>
      </c>
      <c r="M30" s="73"/>
      <c r="N30" s="73"/>
      <c r="O30" s="73"/>
      <c r="P30" s="73" t="s">
        <v>464</v>
      </c>
      <c r="Q30" s="73" t="s">
        <v>465</v>
      </c>
      <c r="R30" s="73" t="s">
        <v>379</v>
      </c>
      <c r="S30" s="73" t="s">
        <v>492</v>
      </c>
      <c r="T30" s="73" t="s">
        <v>466</v>
      </c>
      <c r="U30" s="73" t="s">
        <v>379</v>
      </c>
      <c r="V30" s="73"/>
      <c r="W30" s="73" t="s">
        <v>57</v>
      </c>
      <c r="X30" s="73"/>
      <c r="Y30" s="73"/>
      <c r="Z30" s="73">
        <v>10550</v>
      </c>
      <c r="AA30" s="73">
        <v>6000</v>
      </c>
      <c r="AB30" s="73"/>
      <c r="AC30" s="73" t="s">
        <v>16</v>
      </c>
      <c r="AD30" s="73"/>
      <c r="AE30" s="73" t="s">
        <v>559</v>
      </c>
      <c r="AF30" s="73" t="s">
        <v>382</v>
      </c>
      <c r="AG30" s="73" t="s">
        <v>92</v>
      </c>
      <c r="AH30" s="73" t="s">
        <v>93</v>
      </c>
      <c r="AI30" s="73"/>
      <c r="AJ30" s="73"/>
      <c r="AK30" s="74" t="s">
        <v>786</v>
      </c>
      <c r="AL30" s="74">
        <v>13484722390</v>
      </c>
      <c r="AM30" s="74">
        <v>160</v>
      </c>
      <c r="AN30" s="74"/>
      <c r="AO30" s="74"/>
      <c r="AP30" s="74"/>
      <c r="AQ30" s="74"/>
      <c r="AR30" s="74"/>
      <c r="AS30" s="74"/>
      <c r="AT30" s="74"/>
      <c r="AU30" s="51" t="s">
        <v>386</v>
      </c>
      <c r="AV30" s="51"/>
      <c r="AW30" s="74"/>
      <c r="AX30" s="51"/>
      <c r="AY30" s="73" t="s">
        <v>386</v>
      </c>
      <c r="AZ30" s="73" t="s">
        <v>1183</v>
      </c>
      <c r="BA30" s="73"/>
      <c r="BB30" s="74" t="str">
        <f t="shared" si="2"/>
        <v>办结</v>
      </c>
      <c r="BC30" s="74" t="s">
        <v>379</v>
      </c>
      <c r="BD30" s="74" t="s">
        <v>387</v>
      </c>
      <c r="BE30" s="74" t="s">
        <v>389</v>
      </c>
      <c r="BF30" s="74" t="s">
        <v>394</v>
      </c>
      <c r="BG30" s="74"/>
      <c r="BH30" s="74"/>
      <c r="BI30" s="74" t="s">
        <v>379</v>
      </c>
      <c r="BJ30" s="73" t="s">
        <v>388</v>
      </c>
      <c r="BK30" s="73" t="s">
        <v>573</v>
      </c>
      <c r="BL30" s="74" t="s">
        <v>394</v>
      </c>
      <c r="BM30" s="74"/>
      <c r="BN30" s="74"/>
      <c r="BO30" s="74" t="s">
        <v>394</v>
      </c>
      <c r="BP30" s="74"/>
      <c r="BQ30" s="74"/>
      <c r="BR30" s="74" t="s">
        <v>394</v>
      </c>
      <c r="BS30" s="74"/>
      <c r="BT30" s="74"/>
      <c r="BU30" s="74" t="s">
        <v>394</v>
      </c>
      <c r="BV30" s="74"/>
      <c r="BW30" s="74"/>
      <c r="BX30" s="74" t="s">
        <v>394</v>
      </c>
      <c r="BY30" s="74"/>
      <c r="BZ30" s="74"/>
      <c r="CA30" s="74" t="s">
        <v>394</v>
      </c>
      <c r="CB30" s="74"/>
      <c r="CC30" s="74"/>
      <c r="CD30" s="66" t="s">
        <v>926</v>
      </c>
    </row>
    <row r="31" s="66" customFormat="1" ht="77.1" hidden="1" customHeight="1" spans="1:82">
      <c r="A31" s="73">
        <v>25</v>
      </c>
      <c r="B31" s="45" t="s">
        <v>105</v>
      </c>
      <c r="C31" s="51" t="s">
        <v>526</v>
      </c>
      <c r="D31" s="51" t="s">
        <v>482</v>
      </c>
      <c r="E31" s="73" t="s">
        <v>1051</v>
      </c>
      <c r="F31" s="73" t="s">
        <v>483</v>
      </c>
      <c r="G31" s="73" t="s">
        <v>484</v>
      </c>
      <c r="H31" s="73" t="s">
        <v>37</v>
      </c>
      <c r="I31" s="73">
        <v>202205</v>
      </c>
      <c r="J31" s="73">
        <v>202404</v>
      </c>
      <c r="K31" s="73">
        <v>202410</v>
      </c>
      <c r="L31" s="73" t="s">
        <v>14</v>
      </c>
      <c r="M31" s="73"/>
      <c r="N31" s="73"/>
      <c r="O31" s="73"/>
      <c r="P31" s="73" t="s">
        <v>485</v>
      </c>
      <c r="Q31" s="73"/>
      <c r="R31" s="73"/>
      <c r="S31" s="73"/>
      <c r="T31" s="73" t="s">
        <v>485</v>
      </c>
      <c r="U31" s="73"/>
      <c r="V31" s="73"/>
      <c r="W31" s="73" t="s">
        <v>106</v>
      </c>
      <c r="X31" s="73"/>
      <c r="Y31" s="73"/>
      <c r="Z31" s="73">
        <v>150000</v>
      </c>
      <c r="AA31" s="73">
        <v>50000</v>
      </c>
      <c r="AB31" s="73"/>
      <c r="AC31" s="73" t="s">
        <v>16</v>
      </c>
      <c r="AD31" s="73"/>
      <c r="AE31" s="73" t="s">
        <v>381</v>
      </c>
      <c r="AF31" s="73" t="s">
        <v>382</v>
      </c>
      <c r="AG31" s="73" t="s">
        <v>107</v>
      </c>
      <c r="AH31" s="73" t="s">
        <v>108</v>
      </c>
      <c r="AI31" s="73"/>
      <c r="AJ31" s="73"/>
      <c r="AK31" s="74" t="s">
        <v>527</v>
      </c>
      <c r="AL31" s="74">
        <v>15810358358</v>
      </c>
      <c r="AM31" s="74">
        <v>135</v>
      </c>
      <c r="AN31" s="74"/>
      <c r="AO31" s="74"/>
      <c r="AP31" s="74"/>
      <c r="AQ31" s="74"/>
      <c r="AR31" s="74"/>
      <c r="AS31" s="74"/>
      <c r="AT31" s="74"/>
      <c r="AU31" s="51" t="s">
        <v>379</v>
      </c>
      <c r="AV31" s="51"/>
      <c r="AW31" s="74"/>
      <c r="AX31" s="51"/>
      <c r="AY31" s="73" t="s">
        <v>386</v>
      </c>
      <c r="AZ31" s="73"/>
      <c r="BA31" s="73"/>
      <c r="BB31" s="74" t="str">
        <f t="shared" si="2"/>
        <v>办结</v>
      </c>
      <c r="BC31" s="74" t="s">
        <v>379</v>
      </c>
      <c r="BD31" s="74" t="s">
        <v>387</v>
      </c>
      <c r="BE31" s="74" t="s">
        <v>389</v>
      </c>
      <c r="BF31" s="74" t="s">
        <v>379</v>
      </c>
      <c r="BG31" s="74" t="s">
        <v>388</v>
      </c>
      <c r="BH31" s="74" t="s">
        <v>389</v>
      </c>
      <c r="BI31" s="74" t="s">
        <v>379</v>
      </c>
      <c r="BJ31" s="74" t="s">
        <v>388</v>
      </c>
      <c r="BK31" s="74" t="s">
        <v>389</v>
      </c>
      <c r="BL31" s="74" t="s">
        <v>379</v>
      </c>
      <c r="BM31" s="74" t="s">
        <v>387</v>
      </c>
      <c r="BN31" s="74" t="s">
        <v>389</v>
      </c>
      <c r="BO31" s="74" t="s">
        <v>379</v>
      </c>
      <c r="BP31" s="74" t="s">
        <v>387</v>
      </c>
      <c r="BQ31" s="74" t="s">
        <v>389</v>
      </c>
      <c r="BR31" s="74" t="s">
        <v>394</v>
      </c>
      <c r="BS31" s="74"/>
      <c r="BT31" s="74"/>
      <c r="BU31" s="74" t="s">
        <v>394</v>
      </c>
      <c r="BV31" s="74"/>
      <c r="BW31" s="74"/>
      <c r="BX31" s="74" t="s">
        <v>394</v>
      </c>
      <c r="BY31" s="74"/>
      <c r="BZ31" s="74"/>
      <c r="CA31" s="74" t="s">
        <v>379</v>
      </c>
      <c r="CB31" s="74" t="s">
        <v>388</v>
      </c>
      <c r="CC31" s="74" t="s">
        <v>389</v>
      </c>
      <c r="CD31" s="66" t="s">
        <v>386</v>
      </c>
    </row>
    <row r="32" s="66" customFormat="1" ht="77.1" hidden="1" customHeight="1" spans="1:82">
      <c r="A32" s="73">
        <v>26</v>
      </c>
      <c r="B32" s="45" t="s">
        <v>109</v>
      </c>
      <c r="C32" s="51" t="s">
        <v>529</v>
      </c>
      <c r="D32" s="51" t="s">
        <v>482</v>
      </c>
      <c r="E32" s="73" t="s">
        <v>1051</v>
      </c>
      <c r="F32" s="73" t="s">
        <v>483</v>
      </c>
      <c r="G32" s="73" t="s">
        <v>484</v>
      </c>
      <c r="H32" s="73" t="s">
        <v>44</v>
      </c>
      <c r="I32" s="73">
        <v>202204</v>
      </c>
      <c r="J32" s="73">
        <v>202404</v>
      </c>
      <c r="K32" s="73">
        <v>202410</v>
      </c>
      <c r="L32" s="73" t="s">
        <v>14</v>
      </c>
      <c r="M32" s="73"/>
      <c r="N32" s="73"/>
      <c r="O32" s="73"/>
      <c r="P32" s="73" t="s">
        <v>485</v>
      </c>
      <c r="Q32" s="73"/>
      <c r="R32" s="73"/>
      <c r="S32" s="73"/>
      <c r="T32" s="73" t="s">
        <v>485</v>
      </c>
      <c r="U32" s="73"/>
      <c r="V32" s="73"/>
      <c r="W32" s="73" t="s">
        <v>106</v>
      </c>
      <c r="X32" s="73"/>
      <c r="Y32" s="73"/>
      <c r="Z32" s="73">
        <v>90000</v>
      </c>
      <c r="AA32" s="73">
        <v>50000</v>
      </c>
      <c r="AB32" s="73"/>
      <c r="AC32" s="73" t="s">
        <v>16</v>
      </c>
      <c r="AD32" s="73"/>
      <c r="AE32" s="73" t="s">
        <v>381</v>
      </c>
      <c r="AF32" s="73" t="s">
        <v>382</v>
      </c>
      <c r="AG32" s="73" t="s">
        <v>110</v>
      </c>
      <c r="AH32" s="73" t="s">
        <v>111</v>
      </c>
      <c r="AI32" s="73"/>
      <c r="AJ32" s="73"/>
      <c r="AK32" s="74" t="s">
        <v>530</v>
      </c>
      <c r="AL32" s="74">
        <v>18655382958</v>
      </c>
      <c r="AM32" s="74" t="s">
        <v>531</v>
      </c>
      <c r="AN32" s="74"/>
      <c r="AO32" s="74"/>
      <c r="AP32" s="74"/>
      <c r="AQ32" s="74"/>
      <c r="AR32" s="74"/>
      <c r="AS32" s="74"/>
      <c r="AT32" s="74"/>
      <c r="AU32" s="51" t="s">
        <v>379</v>
      </c>
      <c r="AV32" s="51"/>
      <c r="AW32" s="74"/>
      <c r="AX32" s="51"/>
      <c r="AY32" s="73" t="s">
        <v>386</v>
      </c>
      <c r="AZ32" s="73"/>
      <c r="BA32" s="73"/>
      <c r="BB32" s="74" t="str">
        <f t="shared" si="2"/>
        <v>办结</v>
      </c>
      <c r="BC32" s="74" t="s">
        <v>379</v>
      </c>
      <c r="BD32" s="74" t="s">
        <v>387</v>
      </c>
      <c r="BE32" s="74" t="s">
        <v>389</v>
      </c>
      <c r="BF32" s="74" t="s">
        <v>379</v>
      </c>
      <c r="BG32" s="74" t="s">
        <v>388</v>
      </c>
      <c r="BH32" s="74" t="s">
        <v>389</v>
      </c>
      <c r="BI32" s="74" t="s">
        <v>379</v>
      </c>
      <c r="BJ32" s="74" t="s">
        <v>388</v>
      </c>
      <c r="BK32" s="74" t="s">
        <v>389</v>
      </c>
      <c r="BL32" s="74" t="s">
        <v>379</v>
      </c>
      <c r="BM32" s="74" t="s">
        <v>387</v>
      </c>
      <c r="BN32" s="74" t="s">
        <v>389</v>
      </c>
      <c r="BO32" s="74" t="s">
        <v>379</v>
      </c>
      <c r="BP32" s="74" t="s">
        <v>387</v>
      </c>
      <c r="BQ32" s="74" t="s">
        <v>389</v>
      </c>
      <c r="BR32" s="74" t="s">
        <v>394</v>
      </c>
      <c r="BS32" s="74"/>
      <c r="BT32" s="74"/>
      <c r="BU32" s="74" t="s">
        <v>394</v>
      </c>
      <c r="BV32" s="74"/>
      <c r="BW32" s="74"/>
      <c r="BX32" s="74" t="s">
        <v>394</v>
      </c>
      <c r="BY32" s="74"/>
      <c r="BZ32" s="74"/>
      <c r="CA32" s="74" t="s">
        <v>379</v>
      </c>
      <c r="CB32" s="74" t="s">
        <v>388</v>
      </c>
      <c r="CC32" s="74" t="s">
        <v>389</v>
      </c>
      <c r="CD32" s="66" t="s">
        <v>386</v>
      </c>
    </row>
    <row r="33" ht="77.1" hidden="1" customHeight="1" spans="1:82">
      <c r="A33" s="73">
        <v>27</v>
      </c>
      <c r="B33" s="45" t="s">
        <v>115</v>
      </c>
      <c r="C33" s="51" t="s">
        <v>536</v>
      </c>
      <c r="D33" s="51" t="s">
        <v>482</v>
      </c>
      <c r="E33" s="73" t="s">
        <v>1051</v>
      </c>
      <c r="F33" s="73" t="s">
        <v>483</v>
      </c>
      <c r="G33" s="73" t="s">
        <v>484</v>
      </c>
      <c r="H33" s="73" t="s">
        <v>20</v>
      </c>
      <c r="I33" s="73">
        <v>202302</v>
      </c>
      <c r="J33" s="73">
        <v>202404</v>
      </c>
      <c r="K33" s="73">
        <v>202511</v>
      </c>
      <c r="L33" s="73" t="s">
        <v>14</v>
      </c>
      <c r="M33" s="73"/>
      <c r="N33" s="73"/>
      <c r="O33" s="73"/>
      <c r="P33" s="73" t="s">
        <v>485</v>
      </c>
      <c r="Q33" s="73"/>
      <c r="R33" s="73"/>
      <c r="S33" s="73"/>
      <c r="T33" s="73" t="s">
        <v>485</v>
      </c>
      <c r="U33" s="73"/>
      <c r="V33" s="73"/>
      <c r="W33" s="73" t="s">
        <v>106</v>
      </c>
      <c r="X33" s="73"/>
      <c r="Y33" s="73"/>
      <c r="Z33" s="73">
        <v>80000</v>
      </c>
      <c r="AA33" s="73">
        <v>40000</v>
      </c>
      <c r="AB33" s="73"/>
      <c r="AC33" s="73" t="s">
        <v>16</v>
      </c>
      <c r="AD33" s="73"/>
      <c r="AE33" s="73" t="s">
        <v>381</v>
      </c>
      <c r="AF33" s="73" t="s">
        <v>382</v>
      </c>
      <c r="AG33" s="73" t="s">
        <v>116</v>
      </c>
      <c r="AH33" s="73" t="s">
        <v>117</v>
      </c>
      <c r="AI33" s="73"/>
      <c r="AJ33" s="73"/>
      <c r="AK33" s="74" t="s">
        <v>537</v>
      </c>
      <c r="AL33" s="74">
        <v>18647214678</v>
      </c>
      <c r="AM33" s="74" t="s">
        <v>538</v>
      </c>
      <c r="AN33" s="74"/>
      <c r="AO33" s="74"/>
      <c r="AP33" s="74"/>
      <c r="AQ33" s="74"/>
      <c r="AR33" s="74"/>
      <c r="AS33" s="74"/>
      <c r="AT33" s="74"/>
      <c r="AU33" s="51" t="s">
        <v>379</v>
      </c>
      <c r="AV33" s="51"/>
      <c r="AW33" s="74"/>
      <c r="AX33" s="51"/>
      <c r="AY33" s="73" t="s">
        <v>386</v>
      </c>
      <c r="AZ33" s="73"/>
      <c r="BA33" s="73"/>
      <c r="BB33" s="74" t="str">
        <f t="shared" si="2"/>
        <v>办结</v>
      </c>
      <c r="BC33" s="74" t="s">
        <v>379</v>
      </c>
      <c r="BD33" s="74" t="s">
        <v>387</v>
      </c>
      <c r="BE33" s="74" t="s">
        <v>389</v>
      </c>
      <c r="BF33" s="74" t="s">
        <v>379</v>
      </c>
      <c r="BG33" s="74" t="s">
        <v>388</v>
      </c>
      <c r="BH33" s="74" t="s">
        <v>389</v>
      </c>
      <c r="BI33" s="74" t="s">
        <v>379</v>
      </c>
      <c r="BJ33" s="74" t="s">
        <v>388</v>
      </c>
      <c r="BK33" s="74" t="s">
        <v>389</v>
      </c>
      <c r="BL33" s="74" t="s">
        <v>394</v>
      </c>
      <c r="BM33" s="74"/>
      <c r="BN33" s="74"/>
      <c r="BO33" s="74" t="s">
        <v>394</v>
      </c>
      <c r="BP33" s="74"/>
      <c r="BQ33" s="74"/>
      <c r="BR33" s="74" t="s">
        <v>394</v>
      </c>
      <c r="BS33" s="74"/>
      <c r="BT33" s="74"/>
      <c r="BU33" s="74" t="s">
        <v>394</v>
      </c>
      <c r="BV33" s="74"/>
      <c r="BW33" s="74"/>
      <c r="BX33" s="74" t="s">
        <v>394</v>
      </c>
      <c r="BY33" s="74"/>
      <c r="BZ33" s="74"/>
      <c r="CA33" s="74" t="s">
        <v>379</v>
      </c>
      <c r="CB33" s="74" t="s">
        <v>388</v>
      </c>
      <c r="CC33" s="74" t="s">
        <v>389</v>
      </c>
      <c r="CD33" s="66" t="s">
        <v>386</v>
      </c>
    </row>
    <row r="34" ht="77.1" hidden="1" customHeight="1" spans="1:82">
      <c r="A34" s="73">
        <v>28</v>
      </c>
      <c r="B34" s="45" t="s">
        <v>112</v>
      </c>
      <c r="C34" s="51" t="s">
        <v>533</v>
      </c>
      <c r="D34" s="51" t="s">
        <v>482</v>
      </c>
      <c r="E34" s="73" t="s">
        <v>1051</v>
      </c>
      <c r="F34" s="73" t="s">
        <v>483</v>
      </c>
      <c r="G34" s="73" t="s">
        <v>484</v>
      </c>
      <c r="H34" s="73" t="s">
        <v>1031</v>
      </c>
      <c r="I34" s="73">
        <v>202105</v>
      </c>
      <c r="J34" s="73">
        <v>202404</v>
      </c>
      <c r="K34" s="73">
        <v>202506</v>
      </c>
      <c r="L34" s="73" t="s">
        <v>14</v>
      </c>
      <c r="M34" s="73"/>
      <c r="N34" s="73"/>
      <c r="O34" s="73"/>
      <c r="P34" s="73" t="s">
        <v>485</v>
      </c>
      <c r="Q34" s="73"/>
      <c r="R34" s="73"/>
      <c r="S34" s="73"/>
      <c r="T34" s="73" t="s">
        <v>485</v>
      </c>
      <c r="U34" s="73"/>
      <c r="V34" s="73"/>
      <c r="W34" s="73" t="s">
        <v>106</v>
      </c>
      <c r="X34" s="73"/>
      <c r="Y34" s="73"/>
      <c r="Z34" s="73">
        <v>85400</v>
      </c>
      <c r="AA34" s="73">
        <v>30000</v>
      </c>
      <c r="AB34" s="73"/>
      <c r="AC34" s="73" t="s">
        <v>16</v>
      </c>
      <c r="AD34" s="73"/>
      <c r="AE34" s="73" t="s">
        <v>381</v>
      </c>
      <c r="AF34" s="73" t="s">
        <v>382</v>
      </c>
      <c r="AG34" s="73" t="s">
        <v>113</v>
      </c>
      <c r="AH34" s="73" t="s">
        <v>114</v>
      </c>
      <c r="AI34" s="73"/>
      <c r="AJ34" s="73"/>
      <c r="AK34" s="74" t="s">
        <v>534</v>
      </c>
      <c r="AL34" s="74">
        <v>18604727979</v>
      </c>
      <c r="AM34" s="74"/>
      <c r="AN34" s="74"/>
      <c r="AO34" s="74"/>
      <c r="AP34" s="74"/>
      <c r="AQ34" s="74"/>
      <c r="AR34" s="74"/>
      <c r="AS34" s="74"/>
      <c r="AT34" s="74"/>
      <c r="AU34" s="51" t="s">
        <v>379</v>
      </c>
      <c r="AV34" s="51"/>
      <c r="AW34" s="74"/>
      <c r="AX34" s="51"/>
      <c r="AY34" s="73" t="s">
        <v>386</v>
      </c>
      <c r="AZ34" s="73"/>
      <c r="BA34" s="73"/>
      <c r="BB34" s="74" t="str">
        <f t="shared" si="2"/>
        <v>办结</v>
      </c>
      <c r="BC34" s="74" t="s">
        <v>379</v>
      </c>
      <c r="BD34" s="74" t="s">
        <v>387</v>
      </c>
      <c r="BE34" s="74" t="s">
        <v>389</v>
      </c>
      <c r="BF34" s="74" t="s">
        <v>379</v>
      </c>
      <c r="BG34" s="74" t="s">
        <v>388</v>
      </c>
      <c r="BH34" s="74" t="s">
        <v>389</v>
      </c>
      <c r="BI34" s="74" t="s">
        <v>379</v>
      </c>
      <c r="BJ34" s="74" t="s">
        <v>388</v>
      </c>
      <c r="BK34" s="74" t="s">
        <v>389</v>
      </c>
      <c r="BL34" s="74" t="s">
        <v>394</v>
      </c>
      <c r="BM34" s="74"/>
      <c r="BN34" s="74"/>
      <c r="BO34" s="74" t="s">
        <v>394</v>
      </c>
      <c r="BP34" s="74"/>
      <c r="BQ34" s="74"/>
      <c r="BR34" s="74" t="s">
        <v>394</v>
      </c>
      <c r="BS34" s="74"/>
      <c r="BT34" s="74"/>
      <c r="BU34" s="74" t="s">
        <v>394</v>
      </c>
      <c r="BV34" s="74"/>
      <c r="BW34" s="74"/>
      <c r="BX34" s="74" t="s">
        <v>394</v>
      </c>
      <c r="BY34" s="74"/>
      <c r="BZ34" s="74"/>
      <c r="CA34" s="74" t="s">
        <v>379</v>
      </c>
      <c r="CB34" s="74" t="s">
        <v>388</v>
      </c>
      <c r="CC34" s="74" t="s">
        <v>389</v>
      </c>
      <c r="CD34" s="66" t="s">
        <v>386</v>
      </c>
    </row>
    <row r="35" ht="77.1" hidden="1" customHeight="1" spans="1:82">
      <c r="A35" s="73">
        <v>29</v>
      </c>
      <c r="B35" s="45" t="s">
        <v>118</v>
      </c>
      <c r="C35" s="51" t="s">
        <v>540</v>
      </c>
      <c r="D35" s="51" t="s">
        <v>482</v>
      </c>
      <c r="E35" s="73" t="s">
        <v>1051</v>
      </c>
      <c r="F35" s="73" t="s">
        <v>483</v>
      </c>
      <c r="G35" s="73" t="s">
        <v>484</v>
      </c>
      <c r="H35" s="73" t="s">
        <v>1035</v>
      </c>
      <c r="I35" s="73">
        <v>202005</v>
      </c>
      <c r="J35" s="73">
        <v>202404</v>
      </c>
      <c r="K35" s="73">
        <v>202509</v>
      </c>
      <c r="L35" s="73" t="s">
        <v>14</v>
      </c>
      <c r="M35" s="73"/>
      <c r="N35" s="73"/>
      <c r="O35" s="73"/>
      <c r="P35" s="73" t="s">
        <v>485</v>
      </c>
      <c r="Q35" s="73"/>
      <c r="R35" s="73"/>
      <c r="S35" s="73"/>
      <c r="T35" s="73" t="s">
        <v>485</v>
      </c>
      <c r="U35" s="73"/>
      <c r="V35" s="73"/>
      <c r="W35" s="73" t="s">
        <v>106</v>
      </c>
      <c r="X35" s="73"/>
      <c r="Y35" s="73"/>
      <c r="Z35" s="73">
        <v>20000</v>
      </c>
      <c r="AA35" s="73">
        <v>10000</v>
      </c>
      <c r="AB35" s="73"/>
      <c r="AC35" s="73" t="s">
        <v>16</v>
      </c>
      <c r="AD35" s="73"/>
      <c r="AE35" s="73" t="s">
        <v>381</v>
      </c>
      <c r="AF35" s="73" t="s">
        <v>382</v>
      </c>
      <c r="AG35" s="73" t="s">
        <v>119</v>
      </c>
      <c r="AH35" s="73" t="s">
        <v>120</v>
      </c>
      <c r="AI35" s="73"/>
      <c r="AJ35" s="73"/>
      <c r="AK35" s="74" t="s">
        <v>541</v>
      </c>
      <c r="AL35" s="74">
        <v>18647212032</v>
      </c>
      <c r="AM35" s="74" t="s">
        <v>542</v>
      </c>
      <c r="AN35" s="74"/>
      <c r="AO35" s="74"/>
      <c r="AP35" s="74"/>
      <c r="AQ35" s="74"/>
      <c r="AR35" s="74"/>
      <c r="AS35" s="74"/>
      <c r="AT35" s="74"/>
      <c r="AU35" s="51" t="s">
        <v>379</v>
      </c>
      <c r="AV35" s="51"/>
      <c r="AW35" s="74"/>
      <c r="AX35" s="51"/>
      <c r="AY35" s="73" t="s">
        <v>386</v>
      </c>
      <c r="AZ35" s="73"/>
      <c r="BA35" s="73"/>
      <c r="BB35" s="74" t="str">
        <f t="shared" si="2"/>
        <v>办结</v>
      </c>
      <c r="BC35" s="74" t="s">
        <v>379</v>
      </c>
      <c r="BD35" s="74" t="s">
        <v>387</v>
      </c>
      <c r="BE35" s="74" t="s">
        <v>389</v>
      </c>
      <c r="BF35" s="74" t="s">
        <v>379</v>
      </c>
      <c r="BG35" s="74" t="s">
        <v>388</v>
      </c>
      <c r="BH35" s="74" t="s">
        <v>389</v>
      </c>
      <c r="BI35" s="74" t="s">
        <v>379</v>
      </c>
      <c r="BJ35" s="74" t="s">
        <v>388</v>
      </c>
      <c r="BK35" s="74" t="s">
        <v>389</v>
      </c>
      <c r="BL35" s="74" t="s">
        <v>394</v>
      </c>
      <c r="BM35" s="74"/>
      <c r="BN35" s="74"/>
      <c r="BO35" s="74" t="s">
        <v>394</v>
      </c>
      <c r="BP35" s="74"/>
      <c r="BQ35" s="74"/>
      <c r="BR35" s="74" t="s">
        <v>394</v>
      </c>
      <c r="BS35" s="74"/>
      <c r="BT35" s="74"/>
      <c r="BU35" s="74" t="s">
        <v>394</v>
      </c>
      <c r="BV35" s="74"/>
      <c r="BW35" s="74"/>
      <c r="BX35" s="74" t="s">
        <v>394</v>
      </c>
      <c r="BY35" s="74"/>
      <c r="BZ35" s="74"/>
      <c r="CA35" s="74" t="s">
        <v>379</v>
      </c>
      <c r="CB35" s="74" t="s">
        <v>388</v>
      </c>
      <c r="CC35" s="74" t="s">
        <v>389</v>
      </c>
      <c r="CD35" s="66" t="s">
        <v>386</v>
      </c>
    </row>
    <row r="36" ht="77.1" hidden="1" customHeight="1" spans="1:81">
      <c r="A36" s="73">
        <v>30</v>
      </c>
      <c r="B36" s="51" t="s">
        <v>121</v>
      </c>
      <c r="C36" s="51" t="s">
        <v>544</v>
      </c>
      <c r="D36" s="51" t="s">
        <v>545</v>
      </c>
      <c r="E36" s="73" t="s">
        <v>1051</v>
      </c>
      <c r="F36" s="73" t="s">
        <v>520</v>
      </c>
      <c r="G36" s="73" t="s">
        <v>546</v>
      </c>
      <c r="H36" s="74" t="s">
        <v>13</v>
      </c>
      <c r="I36" s="74">
        <v>202303</v>
      </c>
      <c r="J36" s="74">
        <v>202403</v>
      </c>
      <c r="K36" s="74">
        <v>202408</v>
      </c>
      <c r="L36" s="74" t="s">
        <v>95</v>
      </c>
      <c r="M36" s="74"/>
      <c r="N36" s="74"/>
      <c r="O36" s="74"/>
      <c r="P36" s="74" t="s">
        <v>485</v>
      </c>
      <c r="Q36" s="74"/>
      <c r="R36" s="74"/>
      <c r="S36" s="74"/>
      <c r="T36" s="74" t="s">
        <v>485</v>
      </c>
      <c r="U36" s="74"/>
      <c r="V36" s="74"/>
      <c r="W36" s="74" t="s">
        <v>122</v>
      </c>
      <c r="X36" s="74"/>
      <c r="Y36" s="74"/>
      <c r="Z36" s="74">
        <v>28200</v>
      </c>
      <c r="AA36" s="73">
        <v>10000</v>
      </c>
      <c r="AB36" s="73" t="s">
        <v>547</v>
      </c>
      <c r="AC36" s="73" t="s">
        <v>16</v>
      </c>
      <c r="AD36" s="74" t="s">
        <v>381</v>
      </c>
      <c r="AE36" s="73" t="s">
        <v>381</v>
      </c>
      <c r="AF36" s="73" t="s">
        <v>382</v>
      </c>
      <c r="AG36" s="74" t="s">
        <v>123</v>
      </c>
      <c r="AH36" s="74" t="s">
        <v>124</v>
      </c>
      <c r="AI36" s="74"/>
      <c r="AJ36" s="74"/>
      <c r="AK36" s="74" t="s">
        <v>548</v>
      </c>
      <c r="AL36" s="74">
        <v>5225137</v>
      </c>
      <c r="AM36" s="74">
        <v>95</v>
      </c>
      <c r="AN36" s="74" t="s">
        <v>549</v>
      </c>
      <c r="AO36" s="74"/>
      <c r="AP36" s="74"/>
      <c r="AQ36" s="74"/>
      <c r="AR36" s="74"/>
      <c r="AS36" s="74"/>
      <c r="AT36" s="74"/>
      <c r="AU36" s="51" t="s">
        <v>379</v>
      </c>
      <c r="AV36" s="51"/>
      <c r="AW36" s="74"/>
      <c r="AX36" s="51"/>
      <c r="AY36" s="73" t="s">
        <v>386</v>
      </c>
      <c r="AZ36" s="73"/>
      <c r="BA36" s="73"/>
      <c r="BB36" s="74" t="str">
        <f t="shared" si="2"/>
        <v>办结</v>
      </c>
      <c r="BC36" s="74" t="s">
        <v>379</v>
      </c>
      <c r="BD36" s="74" t="s">
        <v>387</v>
      </c>
      <c r="BE36" s="74" t="s">
        <v>389</v>
      </c>
      <c r="BF36" s="74" t="s">
        <v>394</v>
      </c>
      <c r="BG36" s="74"/>
      <c r="BH36" s="74"/>
      <c r="BI36" s="74" t="s">
        <v>394</v>
      </c>
      <c r="BJ36" s="74"/>
      <c r="BK36" s="74"/>
      <c r="BL36" s="74" t="s">
        <v>394</v>
      </c>
      <c r="BM36" s="74"/>
      <c r="BN36" s="74"/>
      <c r="BO36" s="74" t="s">
        <v>379</v>
      </c>
      <c r="BP36" s="74" t="s">
        <v>387</v>
      </c>
      <c r="BQ36" s="74" t="s">
        <v>389</v>
      </c>
      <c r="BR36" s="74" t="s">
        <v>394</v>
      </c>
      <c r="BS36" s="74"/>
      <c r="BT36" s="74"/>
      <c r="BU36" s="74" t="s">
        <v>394</v>
      </c>
      <c r="BV36" s="74"/>
      <c r="BW36" s="74"/>
      <c r="BX36" s="74" t="s">
        <v>394</v>
      </c>
      <c r="BY36" s="74"/>
      <c r="BZ36" s="74"/>
      <c r="CA36" s="74" t="s">
        <v>394</v>
      </c>
      <c r="CB36" s="74"/>
      <c r="CC36" s="74"/>
    </row>
    <row r="37" ht="132.95" hidden="1" customHeight="1" spans="1:81">
      <c r="A37" s="73">
        <v>31</v>
      </c>
      <c r="B37" s="51" t="s">
        <v>125</v>
      </c>
      <c r="C37" s="51" t="s">
        <v>551</v>
      </c>
      <c r="D37" s="51" t="s">
        <v>545</v>
      </c>
      <c r="E37" s="73" t="s">
        <v>1051</v>
      </c>
      <c r="F37" s="73" t="s">
        <v>520</v>
      </c>
      <c r="G37" s="73" t="s">
        <v>546</v>
      </c>
      <c r="H37" s="74" t="s">
        <v>13</v>
      </c>
      <c r="I37" s="74">
        <v>202306</v>
      </c>
      <c r="J37" s="74">
        <v>202404</v>
      </c>
      <c r="K37" s="74">
        <v>202408</v>
      </c>
      <c r="L37" s="74" t="s">
        <v>95</v>
      </c>
      <c r="M37" s="74"/>
      <c r="N37" s="74"/>
      <c r="O37" s="74"/>
      <c r="P37" s="74" t="s">
        <v>485</v>
      </c>
      <c r="Q37" s="74"/>
      <c r="R37" s="74"/>
      <c r="S37" s="74"/>
      <c r="T37" s="74" t="s">
        <v>485</v>
      </c>
      <c r="U37" s="74"/>
      <c r="V37" s="74"/>
      <c r="W37" s="74" t="s">
        <v>122</v>
      </c>
      <c r="X37" s="74"/>
      <c r="Y37" s="74"/>
      <c r="Z37" s="74">
        <v>10500</v>
      </c>
      <c r="AA37" s="73">
        <v>2500</v>
      </c>
      <c r="AB37" s="73" t="s">
        <v>547</v>
      </c>
      <c r="AC37" s="73" t="s">
        <v>16</v>
      </c>
      <c r="AD37" s="74" t="s">
        <v>381</v>
      </c>
      <c r="AE37" s="73" t="s">
        <v>381</v>
      </c>
      <c r="AF37" s="73" t="s">
        <v>382</v>
      </c>
      <c r="AG37" s="74" t="s">
        <v>126</v>
      </c>
      <c r="AH37" s="74" t="s">
        <v>124</v>
      </c>
      <c r="AI37" s="74"/>
      <c r="AJ37" s="74"/>
      <c r="AK37" s="74" t="s">
        <v>548</v>
      </c>
      <c r="AL37" s="74">
        <v>5225137</v>
      </c>
      <c r="AM37" s="74">
        <v>35</v>
      </c>
      <c r="AN37" s="74" t="s">
        <v>549</v>
      </c>
      <c r="AO37" s="74"/>
      <c r="AP37" s="74"/>
      <c r="AQ37" s="74"/>
      <c r="AR37" s="74"/>
      <c r="AS37" s="74"/>
      <c r="AT37" s="74"/>
      <c r="AU37" s="51" t="s">
        <v>379</v>
      </c>
      <c r="AV37" s="51"/>
      <c r="AW37" s="74"/>
      <c r="AX37" s="51"/>
      <c r="AY37" s="73" t="s">
        <v>386</v>
      </c>
      <c r="AZ37" s="73"/>
      <c r="BA37" s="73"/>
      <c r="BB37" s="74" t="str">
        <f t="shared" si="2"/>
        <v>办结</v>
      </c>
      <c r="BC37" s="74" t="s">
        <v>379</v>
      </c>
      <c r="BD37" s="74" t="s">
        <v>387</v>
      </c>
      <c r="BE37" s="74" t="s">
        <v>389</v>
      </c>
      <c r="BF37" s="74" t="s">
        <v>394</v>
      </c>
      <c r="BG37" s="74"/>
      <c r="BH37" s="74"/>
      <c r="BI37" s="74" t="s">
        <v>394</v>
      </c>
      <c r="BJ37" s="74"/>
      <c r="BK37" s="74"/>
      <c r="BL37" s="74" t="s">
        <v>394</v>
      </c>
      <c r="BM37" s="74"/>
      <c r="BN37" s="74"/>
      <c r="BO37" s="74" t="s">
        <v>379</v>
      </c>
      <c r="BP37" s="74" t="s">
        <v>387</v>
      </c>
      <c r="BQ37" s="74" t="s">
        <v>389</v>
      </c>
      <c r="BR37" s="74" t="s">
        <v>394</v>
      </c>
      <c r="BS37" s="74"/>
      <c r="BT37" s="74"/>
      <c r="BU37" s="74" t="s">
        <v>394</v>
      </c>
      <c r="BV37" s="74"/>
      <c r="BW37" s="74"/>
      <c r="BX37" s="74" t="s">
        <v>394</v>
      </c>
      <c r="BY37" s="74"/>
      <c r="BZ37" s="74"/>
      <c r="CA37" s="74" t="s">
        <v>394</v>
      </c>
      <c r="CB37" s="74"/>
      <c r="CC37" s="74"/>
    </row>
    <row r="38" ht="77.1" hidden="1" customHeight="1" spans="1:82">
      <c r="A38" s="73">
        <v>32</v>
      </c>
      <c r="B38" s="45" t="s">
        <v>98</v>
      </c>
      <c r="C38" s="51" t="s">
        <v>515</v>
      </c>
      <c r="D38" s="51" t="s">
        <v>374</v>
      </c>
      <c r="E38" s="73" t="s">
        <v>1051</v>
      </c>
      <c r="F38" s="73" t="s">
        <v>414</v>
      </c>
      <c r="G38" s="73" t="s">
        <v>406</v>
      </c>
      <c r="H38" s="73" t="s">
        <v>13</v>
      </c>
      <c r="I38" s="73">
        <v>202304</v>
      </c>
      <c r="J38" s="73">
        <v>202404</v>
      </c>
      <c r="K38" s="73">
        <v>202407</v>
      </c>
      <c r="L38" s="74" t="s">
        <v>95</v>
      </c>
      <c r="M38" s="74"/>
      <c r="N38" s="74"/>
      <c r="O38" s="74"/>
      <c r="P38" s="74" t="s">
        <v>510</v>
      </c>
      <c r="Q38" s="74"/>
      <c r="R38" s="74"/>
      <c r="S38" s="74"/>
      <c r="T38" s="74" t="s">
        <v>510</v>
      </c>
      <c r="U38" s="74"/>
      <c r="V38" s="74"/>
      <c r="W38" s="73" t="s">
        <v>69</v>
      </c>
      <c r="X38" s="73"/>
      <c r="Y38" s="73"/>
      <c r="Z38" s="73">
        <v>14839.82</v>
      </c>
      <c r="AA38" s="73">
        <v>8000</v>
      </c>
      <c r="AB38" s="73"/>
      <c r="AC38" s="73" t="s">
        <v>16</v>
      </c>
      <c r="AD38" s="73"/>
      <c r="AE38" s="73" t="s">
        <v>381</v>
      </c>
      <c r="AF38" s="73" t="s">
        <v>382</v>
      </c>
      <c r="AG38" s="73" t="s">
        <v>99</v>
      </c>
      <c r="AH38" s="73" t="s">
        <v>100</v>
      </c>
      <c r="AI38" s="73"/>
      <c r="AJ38" s="73"/>
      <c r="AK38" s="74" t="s">
        <v>516</v>
      </c>
      <c r="AL38" s="74">
        <v>18686145011</v>
      </c>
      <c r="AM38" s="74">
        <v>0</v>
      </c>
      <c r="AN38" s="74"/>
      <c r="AO38" s="74"/>
      <c r="AP38" s="74"/>
      <c r="AQ38" s="74"/>
      <c r="AR38" s="74"/>
      <c r="AS38" s="74"/>
      <c r="AT38" s="74"/>
      <c r="AU38" s="51" t="s">
        <v>379</v>
      </c>
      <c r="AV38" s="51"/>
      <c r="AW38" s="74"/>
      <c r="AX38" s="51"/>
      <c r="AY38" s="73" t="s">
        <v>386</v>
      </c>
      <c r="AZ38" s="73"/>
      <c r="BA38" s="73"/>
      <c r="BB38" s="74" t="str">
        <f t="shared" si="2"/>
        <v>办结</v>
      </c>
      <c r="BC38" s="74" t="s">
        <v>379</v>
      </c>
      <c r="BD38" s="74" t="s">
        <v>387</v>
      </c>
      <c r="BE38" s="74" t="s">
        <v>389</v>
      </c>
      <c r="BF38" s="74" t="s">
        <v>394</v>
      </c>
      <c r="BG38" s="74"/>
      <c r="BH38" s="74"/>
      <c r="BI38" s="74" t="s">
        <v>394</v>
      </c>
      <c r="BJ38" s="74"/>
      <c r="BK38" s="74"/>
      <c r="BL38" s="74" t="s">
        <v>379</v>
      </c>
      <c r="BM38" s="74" t="s">
        <v>387</v>
      </c>
      <c r="BN38" s="74" t="s">
        <v>389</v>
      </c>
      <c r="BO38" s="74" t="s">
        <v>379</v>
      </c>
      <c r="BP38" s="74" t="s">
        <v>387</v>
      </c>
      <c r="BQ38" s="74" t="s">
        <v>389</v>
      </c>
      <c r="BR38" s="74" t="s">
        <v>394</v>
      </c>
      <c r="BS38" s="74"/>
      <c r="BT38" s="74"/>
      <c r="BU38" s="74" t="s">
        <v>394</v>
      </c>
      <c r="BV38" s="74"/>
      <c r="BW38" s="74"/>
      <c r="BX38" s="74" t="s">
        <v>394</v>
      </c>
      <c r="BY38" s="74"/>
      <c r="BZ38" s="74"/>
      <c r="CA38" s="74" t="s">
        <v>394</v>
      </c>
      <c r="CB38" s="74"/>
      <c r="CC38" s="74"/>
      <c r="CD38" s="66" t="s">
        <v>386</v>
      </c>
    </row>
    <row r="39" ht="77.1" hidden="1" customHeight="1" spans="1:82">
      <c r="A39" s="73">
        <v>33</v>
      </c>
      <c r="B39" s="45" t="s">
        <v>94</v>
      </c>
      <c r="C39" s="45" t="s">
        <v>509</v>
      </c>
      <c r="D39" s="51" t="s">
        <v>374</v>
      </c>
      <c r="E39" s="73" t="s">
        <v>1051</v>
      </c>
      <c r="F39" s="73" t="s">
        <v>414</v>
      </c>
      <c r="G39" s="73" t="s">
        <v>406</v>
      </c>
      <c r="H39" s="73" t="s">
        <v>44</v>
      </c>
      <c r="I39" s="73">
        <v>202208</v>
      </c>
      <c r="J39" s="73">
        <v>202403</v>
      </c>
      <c r="K39" s="73">
        <v>202412</v>
      </c>
      <c r="L39" s="73" t="s">
        <v>95</v>
      </c>
      <c r="M39" s="73"/>
      <c r="N39" s="73"/>
      <c r="O39" s="73"/>
      <c r="P39" s="73" t="s">
        <v>510</v>
      </c>
      <c r="Q39" s="73"/>
      <c r="R39" s="73"/>
      <c r="S39" s="73"/>
      <c r="T39" s="74" t="s">
        <v>510</v>
      </c>
      <c r="U39" s="73"/>
      <c r="V39" s="73"/>
      <c r="W39" s="73" t="s">
        <v>69</v>
      </c>
      <c r="X39" s="73"/>
      <c r="Y39" s="73"/>
      <c r="Z39" s="73">
        <v>15190.36</v>
      </c>
      <c r="AA39" s="73">
        <v>5000</v>
      </c>
      <c r="AB39" s="73" t="s">
        <v>511</v>
      </c>
      <c r="AC39" s="73" t="s">
        <v>16</v>
      </c>
      <c r="AD39" s="73" t="s">
        <v>381</v>
      </c>
      <c r="AE39" s="73" t="s">
        <v>381</v>
      </c>
      <c r="AF39" s="73" t="s">
        <v>382</v>
      </c>
      <c r="AG39" s="73" t="s">
        <v>96</v>
      </c>
      <c r="AH39" s="73" t="s">
        <v>97</v>
      </c>
      <c r="AI39" s="73" t="s">
        <v>406</v>
      </c>
      <c r="AJ39" s="73">
        <v>13904725427</v>
      </c>
      <c r="AK39" s="73" t="s">
        <v>414</v>
      </c>
      <c r="AL39" s="73">
        <v>13848529557</v>
      </c>
      <c r="AM39" s="73"/>
      <c r="AN39" s="73"/>
      <c r="AO39" s="73"/>
      <c r="AP39" s="74"/>
      <c r="AQ39" s="74"/>
      <c r="AR39" s="73"/>
      <c r="AS39" s="74"/>
      <c r="AT39" s="74"/>
      <c r="AU39" s="51" t="s">
        <v>379</v>
      </c>
      <c r="AV39" s="51"/>
      <c r="AW39" s="74"/>
      <c r="AX39" s="51"/>
      <c r="AY39" s="73" t="s">
        <v>386</v>
      </c>
      <c r="AZ39" s="73"/>
      <c r="BA39" s="73"/>
      <c r="BB39" s="74" t="str">
        <f t="shared" si="2"/>
        <v>办结</v>
      </c>
      <c r="BC39" s="73" t="s">
        <v>379</v>
      </c>
      <c r="BD39" s="73" t="s">
        <v>387</v>
      </c>
      <c r="BE39" s="73" t="s">
        <v>389</v>
      </c>
      <c r="BF39" s="73" t="s">
        <v>379</v>
      </c>
      <c r="BG39" s="73" t="s">
        <v>388</v>
      </c>
      <c r="BH39" s="73" t="s">
        <v>389</v>
      </c>
      <c r="BI39" s="73" t="s">
        <v>379</v>
      </c>
      <c r="BJ39" s="73" t="s">
        <v>388</v>
      </c>
      <c r="BK39" s="73" t="s">
        <v>389</v>
      </c>
      <c r="BL39" s="73" t="s">
        <v>379</v>
      </c>
      <c r="BM39" s="73" t="s">
        <v>387</v>
      </c>
      <c r="BN39" s="73" t="s">
        <v>389</v>
      </c>
      <c r="BO39" s="73" t="s">
        <v>379</v>
      </c>
      <c r="BP39" s="73" t="s">
        <v>387</v>
      </c>
      <c r="BQ39" s="73" t="s">
        <v>389</v>
      </c>
      <c r="BR39" s="73" t="s">
        <v>394</v>
      </c>
      <c r="BS39" s="73"/>
      <c r="BT39" s="73"/>
      <c r="BU39" s="73" t="s">
        <v>394</v>
      </c>
      <c r="BV39" s="73"/>
      <c r="BW39" s="73"/>
      <c r="BX39" s="73" t="s">
        <v>394</v>
      </c>
      <c r="BY39" s="73"/>
      <c r="BZ39" s="73"/>
      <c r="CA39" s="73" t="s">
        <v>394</v>
      </c>
      <c r="CB39" s="73"/>
      <c r="CC39" s="73"/>
      <c r="CD39" s="88" t="s">
        <v>514</v>
      </c>
    </row>
    <row r="40" ht="77.1" hidden="1" customHeight="1" spans="1:81">
      <c r="A40" s="73">
        <v>34</v>
      </c>
      <c r="B40" s="45" t="s">
        <v>101</v>
      </c>
      <c r="C40" s="51" t="s">
        <v>518</v>
      </c>
      <c r="D40" s="51" t="s">
        <v>374</v>
      </c>
      <c r="E40" s="73" t="s">
        <v>1064</v>
      </c>
      <c r="F40" s="73" t="s">
        <v>414</v>
      </c>
      <c r="G40" s="73" t="s">
        <v>406</v>
      </c>
      <c r="H40" s="73" t="s">
        <v>13</v>
      </c>
      <c r="I40" s="73">
        <v>202309</v>
      </c>
      <c r="J40" s="73">
        <v>202403</v>
      </c>
      <c r="K40" s="74">
        <v>202411</v>
      </c>
      <c r="L40" s="74" t="s">
        <v>95</v>
      </c>
      <c r="M40" s="74"/>
      <c r="N40" s="74"/>
      <c r="O40" s="74"/>
      <c r="P40" s="74" t="s">
        <v>510</v>
      </c>
      <c r="Q40" s="74"/>
      <c r="R40" s="74"/>
      <c r="S40" s="74"/>
      <c r="T40" s="74" t="s">
        <v>510</v>
      </c>
      <c r="U40" s="74"/>
      <c r="V40" s="73" t="s">
        <v>519</v>
      </c>
      <c r="W40" s="73" t="s">
        <v>69</v>
      </c>
      <c r="X40" s="73"/>
      <c r="Y40" s="73">
        <v>9000</v>
      </c>
      <c r="Z40" s="73">
        <v>9987.49</v>
      </c>
      <c r="AA40" s="73">
        <v>5000</v>
      </c>
      <c r="AB40" s="73"/>
      <c r="AC40" s="73" t="s">
        <v>16</v>
      </c>
      <c r="AD40" s="73"/>
      <c r="AE40" s="73" t="s">
        <v>381</v>
      </c>
      <c r="AF40" s="73" t="s">
        <v>382</v>
      </c>
      <c r="AG40" s="73" t="s">
        <v>102</v>
      </c>
      <c r="AH40" s="73" t="s">
        <v>97</v>
      </c>
      <c r="AI40" s="73" t="s">
        <v>520</v>
      </c>
      <c r="AJ40" s="73" t="s">
        <v>521</v>
      </c>
      <c r="AK40" s="73" t="s">
        <v>414</v>
      </c>
      <c r="AL40" s="73">
        <v>13848529557</v>
      </c>
      <c r="AM40" s="73"/>
      <c r="AN40" s="73"/>
      <c r="AO40" s="73"/>
      <c r="AP40" s="73"/>
      <c r="AQ40" s="73"/>
      <c r="AR40" s="73"/>
      <c r="AS40" s="74"/>
      <c r="AT40" s="74"/>
      <c r="AU40" s="51" t="s">
        <v>379</v>
      </c>
      <c r="AV40" s="51"/>
      <c r="AW40" s="74"/>
      <c r="AX40" s="51"/>
      <c r="AY40" s="73" t="s">
        <v>386</v>
      </c>
      <c r="AZ40" s="73"/>
      <c r="BA40" s="73"/>
      <c r="BB40" s="74" t="str">
        <f t="shared" ref="BB40:BB71" si="5">IF(OR(BC40="是",BC40="无需办理"),IF(OR(BF40="是",BF40="无需办理"),IF(OR(BI40="是",BI40="无需办理"),IF(OR(BL40="是",BL40="无需办理"),IF(OR(BO40="是",BO40="无需办理"),IF(OR(BR40="是",BR40="无需办理"),IF(OR(BU40="是",BU40="无需办理"),IF(OR(BX40="是",BX40="无需办理"),IF(OR(CA40="是",CA40="无需办理"),"办结",""),""),""),""),""),""),""),""),"")</f>
        <v>办结</v>
      </c>
      <c r="BC40" s="73" t="s">
        <v>379</v>
      </c>
      <c r="BD40" s="73" t="s">
        <v>387</v>
      </c>
      <c r="BE40" s="74" t="s">
        <v>389</v>
      </c>
      <c r="BF40" s="74" t="s">
        <v>394</v>
      </c>
      <c r="BG40" s="73"/>
      <c r="BH40" s="73"/>
      <c r="BI40" s="74" t="s">
        <v>394</v>
      </c>
      <c r="BJ40" s="73"/>
      <c r="BK40" s="73"/>
      <c r="BL40" s="73" t="s">
        <v>394</v>
      </c>
      <c r="BM40" s="73"/>
      <c r="BN40" s="73"/>
      <c r="BO40" s="73" t="s">
        <v>394</v>
      </c>
      <c r="BP40" s="73"/>
      <c r="BQ40" s="73"/>
      <c r="BR40" s="73" t="s">
        <v>394</v>
      </c>
      <c r="BS40" s="73"/>
      <c r="BT40" s="73"/>
      <c r="BU40" s="73" t="s">
        <v>394</v>
      </c>
      <c r="BV40" s="73"/>
      <c r="BW40" s="73"/>
      <c r="BX40" s="73" t="s">
        <v>394</v>
      </c>
      <c r="BY40" s="73"/>
      <c r="BZ40" s="73"/>
      <c r="CA40" s="73" t="s">
        <v>394</v>
      </c>
      <c r="CB40" s="73"/>
      <c r="CC40" s="73"/>
    </row>
    <row r="41" ht="87.95" hidden="1" customHeight="1" spans="1:86">
      <c r="A41" s="73">
        <v>35</v>
      </c>
      <c r="B41" s="45" t="s">
        <v>103</v>
      </c>
      <c r="C41" s="45" t="s">
        <v>523</v>
      </c>
      <c r="D41" s="51" t="s">
        <v>374</v>
      </c>
      <c r="E41" s="73"/>
      <c r="F41" s="73" t="s">
        <v>414</v>
      </c>
      <c r="G41" s="73" t="s">
        <v>406</v>
      </c>
      <c r="H41" s="73" t="s">
        <v>13</v>
      </c>
      <c r="I41" s="73"/>
      <c r="J41" s="73">
        <v>202402</v>
      </c>
      <c r="K41" s="73">
        <v>202405</v>
      </c>
      <c r="L41" s="73" t="s">
        <v>95</v>
      </c>
      <c r="M41" s="73"/>
      <c r="N41" s="73"/>
      <c r="O41" s="73"/>
      <c r="P41" s="73" t="s">
        <v>510</v>
      </c>
      <c r="Q41" s="73"/>
      <c r="R41" s="73"/>
      <c r="S41" s="73"/>
      <c r="T41" s="74" t="s">
        <v>510</v>
      </c>
      <c r="U41" s="73"/>
      <c r="V41" s="73"/>
      <c r="W41" s="73" t="s">
        <v>69</v>
      </c>
      <c r="X41" s="73"/>
      <c r="Y41" s="73"/>
      <c r="Z41" s="73">
        <v>6750</v>
      </c>
      <c r="AA41" s="73">
        <v>2000</v>
      </c>
      <c r="AB41" s="73"/>
      <c r="AC41" s="73" t="s">
        <v>16</v>
      </c>
      <c r="AD41" s="73"/>
      <c r="AE41" s="73" t="s">
        <v>381</v>
      </c>
      <c r="AF41" s="73" t="s">
        <v>382</v>
      </c>
      <c r="AG41" s="73" t="s">
        <v>104</v>
      </c>
      <c r="AH41" s="73" t="s">
        <v>100</v>
      </c>
      <c r="AI41" s="73"/>
      <c r="AJ41" s="73"/>
      <c r="AK41" s="73" t="s">
        <v>516</v>
      </c>
      <c r="AL41" s="73">
        <v>18686145011</v>
      </c>
      <c r="AM41" s="73"/>
      <c r="AN41" s="73"/>
      <c r="AO41" s="73"/>
      <c r="AP41" s="74"/>
      <c r="AQ41" s="74"/>
      <c r="AR41" s="73"/>
      <c r="AS41" s="74"/>
      <c r="AT41" s="74"/>
      <c r="AU41" s="51" t="s">
        <v>379</v>
      </c>
      <c r="AV41" s="51"/>
      <c r="AW41" s="74"/>
      <c r="AX41" s="51"/>
      <c r="AY41" s="73" t="s">
        <v>386</v>
      </c>
      <c r="AZ41" s="73"/>
      <c r="BA41" s="73"/>
      <c r="BB41" s="74" t="str">
        <f t="shared" si="5"/>
        <v>办结</v>
      </c>
      <c r="BC41" s="73" t="s">
        <v>379</v>
      </c>
      <c r="BD41" s="73" t="s">
        <v>387</v>
      </c>
      <c r="BE41" s="73" t="s">
        <v>389</v>
      </c>
      <c r="BF41" s="73" t="s">
        <v>394</v>
      </c>
      <c r="BG41" s="73"/>
      <c r="BH41" s="73"/>
      <c r="BI41" s="73" t="s">
        <v>394</v>
      </c>
      <c r="BJ41" s="73"/>
      <c r="BK41" s="73"/>
      <c r="BL41" s="73" t="s">
        <v>379</v>
      </c>
      <c r="BM41" s="73" t="s">
        <v>387</v>
      </c>
      <c r="BN41" s="73" t="s">
        <v>389</v>
      </c>
      <c r="BO41" s="73" t="s">
        <v>379</v>
      </c>
      <c r="BP41" s="73" t="s">
        <v>387</v>
      </c>
      <c r="BQ41" s="73" t="s">
        <v>389</v>
      </c>
      <c r="BR41" s="73" t="s">
        <v>394</v>
      </c>
      <c r="BS41" s="73"/>
      <c r="BT41" s="73"/>
      <c r="BU41" s="73" t="s">
        <v>394</v>
      </c>
      <c r="BV41" s="73"/>
      <c r="BW41" s="73"/>
      <c r="BX41" s="73" t="s">
        <v>394</v>
      </c>
      <c r="BY41" s="73"/>
      <c r="BZ41" s="73"/>
      <c r="CA41" s="73" t="s">
        <v>394</v>
      </c>
      <c r="CB41" s="73"/>
      <c r="CC41" s="73"/>
      <c r="CD41" s="88" t="s">
        <v>525</v>
      </c>
      <c r="CE41" s="88"/>
      <c r="CF41" s="88"/>
      <c r="CG41" s="88"/>
      <c r="CH41" s="88"/>
    </row>
    <row r="42" s="66" customFormat="1" ht="77.1" hidden="1" customHeight="1" spans="1:84">
      <c r="A42" s="73">
        <v>36</v>
      </c>
      <c r="B42" s="45" t="s">
        <v>690</v>
      </c>
      <c r="C42" s="51" t="s">
        <v>691</v>
      </c>
      <c r="D42" s="51" t="s">
        <v>374</v>
      </c>
      <c r="E42" s="73" t="s">
        <v>1051</v>
      </c>
      <c r="F42" s="73" t="s">
        <v>503</v>
      </c>
      <c r="G42" s="73" t="s">
        <v>398</v>
      </c>
      <c r="H42" s="73" t="s">
        <v>20</v>
      </c>
      <c r="I42" s="73">
        <v>202303</v>
      </c>
      <c r="J42" s="73">
        <v>202401</v>
      </c>
      <c r="K42" s="73">
        <v>202512</v>
      </c>
      <c r="L42" s="73" t="s">
        <v>14</v>
      </c>
      <c r="M42" s="73"/>
      <c r="N42" s="73"/>
      <c r="O42" s="73" t="s">
        <v>379</v>
      </c>
      <c r="P42" s="73" t="s">
        <v>377</v>
      </c>
      <c r="Q42" s="73" t="s">
        <v>378</v>
      </c>
      <c r="R42" s="73" t="s">
        <v>379</v>
      </c>
      <c r="S42" s="73"/>
      <c r="T42" s="73" t="s">
        <v>380</v>
      </c>
      <c r="U42" s="73" t="s">
        <v>379</v>
      </c>
      <c r="V42" s="73"/>
      <c r="W42" s="73" t="s">
        <v>15</v>
      </c>
      <c r="X42" s="73"/>
      <c r="Y42" s="73"/>
      <c r="Z42" s="73">
        <v>220000</v>
      </c>
      <c r="AA42" s="73">
        <v>150000</v>
      </c>
      <c r="AB42" s="73"/>
      <c r="AC42" s="73" t="s">
        <v>129</v>
      </c>
      <c r="AD42" s="73"/>
      <c r="AE42" s="73" t="s">
        <v>559</v>
      </c>
      <c r="AF42" s="73" t="s">
        <v>382</v>
      </c>
      <c r="AG42" s="73" t="s">
        <v>692</v>
      </c>
      <c r="AH42" s="73" t="s">
        <v>157</v>
      </c>
      <c r="AI42" s="73"/>
      <c r="AJ42" s="73"/>
      <c r="AK42" s="74" t="s">
        <v>604</v>
      </c>
      <c r="AL42" s="74">
        <v>18686155174</v>
      </c>
      <c r="AM42" s="74"/>
      <c r="AN42" s="74"/>
      <c r="AO42" s="74"/>
      <c r="AP42" s="74"/>
      <c r="AQ42" s="74"/>
      <c r="AR42" s="74"/>
      <c r="AS42" s="83" t="s">
        <v>379</v>
      </c>
      <c r="AT42" s="83" t="s">
        <v>379</v>
      </c>
      <c r="AU42" s="84" t="s">
        <v>386</v>
      </c>
      <c r="AV42" s="84"/>
      <c r="AW42" s="83" t="s">
        <v>693</v>
      </c>
      <c r="AX42" s="84"/>
      <c r="AY42" s="73" t="s">
        <v>379</v>
      </c>
      <c r="AZ42" s="73" t="s">
        <v>698</v>
      </c>
      <c r="BA42" s="73" t="s">
        <v>1058</v>
      </c>
      <c r="BB42" s="74" t="str">
        <f t="shared" si="5"/>
        <v/>
      </c>
      <c r="BC42" s="74" t="s">
        <v>379</v>
      </c>
      <c r="BD42" s="74" t="s">
        <v>387</v>
      </c>
      <c r="BE42" s="74" t="s">
        <v>389</v>
      </c>
      <c r="BF42" s="74" t="s">
        <v>394</v>
      </c>
      <c r="BG42" s="74"/>
      <c r="BH42" s="74"/>
      <c r="BI42" s="74" t="s">
        <v>379</v>
      </c>
      <c r="BJ42" s="74" t="s">
        <v>393</v>
      </c>
      <c r="BK42" s="74"/>
      <c r="BL42" s="74" t="s">
        <v>386</v>
      </c>
      <c r="BM42" s="74" t="s">
        <v>387</v>
      </c>
      <c r="BN42" s="74" t="s">
        <v>573</v>
      </c>
      <c r="BO42" s="74" t="s">
        <v>379</v>
      </c>
      <c r="BP42" s="74" t="s">
        <v>393</v>
      </c>
      <c r="BQ42" s="74" t="s">
        <v>573</v>
      </c>
      <c r="BR42" s="74" t="s">
        <v>394</v>
      </c>
      <c r="BS42" s="74"/>
      <c r="BT42" s="74"/>
      <c r="BU42" s="74" t="s">
        <v>394</v>
      </c>
      <c r="BV42" s="74"/>
      <c r="BW42" s="74"/>
      <c r="BX42" s="74" t="s">
        <v>394</v>
      </c>
      <c r="BY42" s="74"/>
      <c r="BZ42" s="74"/>
      <c r="CA42" s="74" t="s">
        <v>394</v>
      </c>
      <c r="CB42" s="74"/>
      <c r="CC42" s="74"/>
      <c r="CD42" s="74" t="s">
        <v>386</v>
      </c>
      <c r="CF42" s="89" t="e">
        <f>(AA39-AG39)/AG39</f>
        <v>#VALUE!</v>
      </c>
    </row>
    <row r="43" ht="77.1" hidden="1" customHeight="1" spans="1:86">
      <c r="A43" s="73">
        <v>37</v>
      </c>
      <c r="B43" s="45" t="s">
        <v>142</v>
      </c>
      <c r="C43" s="45" t="s">
        <v>568</v>
      </c>
      <c r="D43" s="51" t="s">
        <v>439</v>
      </c>
      <c r="E43" s="73"/>
      <c r="F43" s="73" t="s">
        <v>440</v>
      </c>
      <c r="G43" s="73" t="s">
        <v>707</v>
      </c>
      <c r="H43" s="73">
        <v>2024</v>
      </c>
      <c r="I43" s="73"/>
      <c r="J43" s="73">
        <v>202401</v>
      </c>
      <c r="K43" s="73">
        <v>202407</v>
      </c>
      <c r="L43" s="74" t="s">
        <v>14</v>
      </c>
      <c r="M43" s="73"/>
      <c r="N43" s="73"/>
      <c r="O43" s="73"/>
      <c r="P43" s="73" t="s">
        <v>377</v>
      </c>
      <c r="Q43" s="73" t="s">
        <v>378</v>
      </c>
      <c r="R43" s="73" t="s">
        <v>379</v>
      </c>
      <c r="S43" s="73"/>
      <c r="T43" s="73" t="s">
        <v>380</v>
      </c>
      <c r="U43" s="73" t="s">
        <v>379</v>
      </c>
      <c r="V43" s="73"/>
      <c r="W43" s="73" t="s">
        <v>15</v>
      </c>
      <c r="X43" s="73"/>
      <c r="Y43" s="73"/>
      <c r="Z43" s="73">
        <v>37000</v>
      </c>
      <c r="AA43" s="73">
        <v>37000</v>
      </c>
      <c r="AB43" s="73"/>
      <c r="AC43" s="73" t="s">
        <v>129</v>
      </c>
      <c r="AD43" s="73"/>
      <c r="AE43" s="73" t="s">
        <v>569</v>
      </c>
      <c r="AF43" s="73" t="s">
        <v>382</v>
      </c>
      <c r="AG43" s="73" t="s">
        <v>143</v>
      </c>
      <c r="AH43" s="73" t="s">
        <v>144</v>
      </c>
      <c r="AI43" s="73"/>
      <c r="AJ43" s="73"/>
      <c r="AK43" s="73" t="s">
        <v>570</v>
      </c>
      <c r="AL43" s="73">
        <v>18347122510</v>
      </c>
      <c r="AM43" s="73"/>
      <c r="AN43" s="73"/>
      <c r="AO43" s="73"/>
      <c r="AP43" s="74"/>
      <c r="AQ43" s="74"/>
      <c r="AR43" s="73"/>
      <c r="AS43" s="83"/>
      <c r="AT43" s="83"/>
      <c r="AU43" s="84" t="s">
        <v>379</v>
      </c>
      <c r="AV43" s="84"/>
      <c r="AW43" s="83" t="s">
        <v>571</v>
      </c>
      <c r="AX43" s="84"/>
      <c r="AY43" s="73" t="s">
        <v>386</v>
      </c>
      <c r="AZ43" s="73" t="s">
        <v>1184</v>
      </c>
      <c r="BA43" s="73"/>
      <c r="BB43" s="74" t="str">
        <f t="shared" si="5"/>
        <v/>
      </c>
      <c r="BC43" s="73" t="s">
        <v>379</v>
      </c>
      <c r="BD43" s="73" t="s">
        <v>387</v>
      </c>
      <c r="BE43" s="73" t="s">
        <v>389</v>
      </c>
      <c r="BF43" s="73" t="str">
        <f t="shared" ref="BF43:BF47" si="6">BI43</f>
        <v>无需办理</v>
      </c>
      <c r="BG43" s="73" t="s">
        <v>388</v>
      </c>
      <c r="BH43" s="73" t="s">
        <v>573</v>
      </c>
      <c r="BI43" s="74" t="s">
        <v>394</v>
      </c>
      <c r="BJ43" s="73" t="s">
        <v>388</v>
      </c>
      <c r="BK43" s="73" t="s">
        <v>573</v>
      </c>
      <c r="BL43" s="73" t="s">
        <v>386</v>
      </c>
      <c r="BM43" s="73" t="s">
        <v>387</v>
      </c>
      <c r="BN43" s="73" t="s">
        <v>573</v>
      </c>
      <c r="BO43" s="73" t="s">
        <v>386</v>
      </c>
      <c r="BP43" s="73" t="s">
        <v>387</v>
      </c>
      <c r="BQ43" s="73" t="s">
        <v>573</v>
      </c>
      <c r="BR43" s="73" t="s">
        <v>394</v>
      </c>
      <c r="BS43" s="73"/>
      <c r="BT43" s="73"/>
      <c r="BU43" s="73" t="s">
        <v>394</v>
      </c>
      <c r="BV43" s="73"/>
      <c r="BW43" s="73"/>
      <c r="BX43" s="73" t="s">
        <v>394</v>
      </c>
      <c r="BY43" s="73"/>
      <c r="BZ43" s="73"/>
      <c r="CA43" s="73" t="s">
        <v>394</v>
      </c>
      <c r="CB43" s="73"/>
      <c r="CC43" s="73"/>
      <c r="CD43" s="73"/>
      <c r="CE43" s="88"/>
      <c r="CF43" s="88"/>
      <c r="CG43" s="88"/>
      <c r="CH43" s="88"/>
    </row>
    <row r="44" s="66" customFormat="1" ht="77.1" hidden="1" customHeight="1" spans="1:89">
      <c r="A44" s="73">
        <v>38</v>
      </c>
      <c r="B44" s="45" t="s">
        <v>132</v>
      </c>
      <c r="C44" s="45" t="s">
        <v>557</v>
      </c>
      <c r="D44" s="51" t="s">
        <v>374</v>
      </c>
      <c r="E44" s="73" t="s">
        <v>439</v>
      </c>
      <c r="F44" s="73" t="s">
        <v>503</v>
      </c>
      <c r="G44" s="73" t="s">
        <v>406</v>
      </c>
      <c r="H44" s="73" t="s">
        <v>133</v>
      </c>
      <c r="I44" s="73">
        <v>202405</v>
      </c>
      <c r="J44" s="73">
        <v>202405</v>
      </c>
      <c r="K44" s="73">
        <v>202510</v>
      </c>
      <c r="L44" s="73" t="s">
        <v>14</v>
      </c>
      <c r="M44" s="73"/>
      <c r="N44" s="73"/>
      <c r="O44" s="73"/>
      <c r="P44" s="73" t="s">
        <v>722</v>
      </c>
      <c r="Q44" s="73" t="s">
        <v>574</v>
      </c>
      <c r="R44" s="73" t="s">
        <v>379</v>
      </c>
      <c r="S44" s="73" t="s">
        <v>422</v>
      </c>
      <c r="T44" s="73" t="s">
        <v>493</v>
      </c>
      <c r="U44" s="73" t="s">
        <v>379</v>
      </c>
      <c r="V44" s="73"/>
      <c r="W44" s="73" t="s">
        <v>15</v>
      </c>
      <c r="X44" s="73"/>
      <c r="Y44" s="73" t="s">
        <v>723</v>
      </c>
      <c r="Z44" s="73">
        <v>50000</v>
      </c>
      <c r="AA44" s="73">
        <v>30000</v>
      </c>
      <c r="AB44" s="73"/>
      <c r="AC44" s="73" t="s">
        <v>129</v>
      </c>
      <c r="AD44" s="73" t="s">
        <v>416</v>
      </c>
      <c r="AE44" s="73" t="s">
        <v>559</v>
      </c>
      <c r="AF44" s="73" t="s">
        <v>382</v>
      </c>
      <c r="AG44" s="73" t="s">
        <v>134</v>
      </c>
      <c r="AH44" s="73" t="s">
        <v>135</v>
      </c>
      <c r="AI44" s="73"/>
      <c r="AJ44" s="73"/>
      <c r="AK44" s="73" t="s">
        <v>724</v>
      </c>
      <c r="AL44" s="73">
        <v>13661808900</v>
      </c>
      <c r="AM44" s="74"/>
      <c r="AN44" s="74"/>
      <c r="AO44" s="74"/>
      <c r="AP44" s="74"/>
      <c r="AQ44" s="74"/>
      <c r="AR44" s="74"/>
      <c r="AS44" s="83" t="s">
        <v>379</v>
      </c>
      <c r="AT44" s="83" t="s">
        <v>379</v>
      </c>
      <c r="AU44" s="84" t="s">
        <v>386</v>
      </c>
      <c r="AV44" s="84"/>
      <c r="AW44" s="83" t="s">
        <v>725</v>
      </c>
      <c r="AX44" s="84"/>
      <c r="AY44" s="73" t="s">
        <v>386</v>
      </c>
      <c r="AZ44" s="73" t="s">
        <v>1185</v>
      </c>
      <c r="BA44" s="73"/>
      <c r="BB44" s="74" t="str">
        <f t="shared" si="5"/>
        <v/>
      </c>
      <c r="BC44" s="74" t="s">
        <v>386</v>
      </c>
      <c r="BD44" s="74" t="s">
        <v>387</v>
      </c>
      <c r="BE44" s="74" t="s">
        <v>573</v>
      </c>
      <c r="BF44" s="74" t="s">
        <v>394</v>
      </c>
      <c r="BG44" s="74"/>
      <c r="BH44" s="74"/>
      <c r="BI44" s="74" t="s">
        <v>394</v>
      </c>
      <c r="BJ44" s="74"/>
      <c r="BK44" s="74"/>
      <c r="BL44" s="74" t="s">
        <v>386</v>
      </c>
      <c r="BM44" s="74" t="s">
        <v>387</v>
      </c>
      <c r="BN44" s="74" t="s">
        <v>573</v>
      </c>
      <c r="BO44" s="74" t="s">
        <v>386</v>
      </c>
      <c r="BP44" s="74" t="s">
        <v>387</v>
      </c>
      <c r="BQ44" s="74" t="s">
        <v>573</v>
      </c>
      <c r="BR44" s="74" t="s">
        <v>394</v>
      </c>
      <c r="BS44" s="74"/>
      <c r="BT44" s="74"/>
      <c r="BU44" s="74" t="s">
        <v>394</v>
      </c>
      <c r="BV44" s="74"/>
      <c r="BW44" s="74"/>
      <c r="BX44" s="74" t="s">
        <v>394</v>
      </c>
      <c r="BY44" s="74"/>
      <c r="BZ44" s="74"/>
      <c r="CA44" s="74" t="s">
        <v>394</v>
      </c>
      <c r="CB44" s="74"/>
      <c r="CC44" s="74"/>
      <c r="CJ44" s="87">
        <f t="shared" ref="CJ44:CJ48" si="7">Z44/10000</f>
        <v>5</v>
      </c>
      <c r="CK44" s="87">
        <f t="shared" ref="CK44:CK48" si="8">AA44/10000</f>
        <v>3</v>
      </c>
    </row>
    <row r="45" ht="77.1" hidden="1" customHeight="1" spans="1:89">
      <c r="A45" s="73">
        <v>39</v>
      </c>
      <c r="B45" s="45" t="s">
        <v>166</v>
      </c>
      <c r="C45" s="51" t="s">
        <v>621</v>
      </c>
      <c r="D45" s="51" t="s">
        <v>396</v>
      </c>
      <c r="E45" s="73" t="s">
        <v>1051</v>
      </c>
      <c r="F45" s="73" t="s">
        <v>397</v>
      </c>
      <c r="G45" s="73" t="s">
        <v>707</v>
      </c>
      <c r="H45" s="73" t="s">
        <v>13</v>
      </c>
      <c r="I45" s="73">
        <v>202303</v>
      </c>
      <c r="J45" s="73">
        <v>202401</v>
      </c>
      <c r="K45" s="73">
        <v>202408</v>
      </c>
      <c r="L45" s="73" t="s">
        <v>14</v>
      </c>
      <c r="M45" s="73"/>
      <c r="N45" s="73" t="s">
        <v>379</v>
      </c>
      <c r="O45" s="73"/>
      <c r="P45" s="73" t="s">
        <v>433</v>
      </c>
      <c r="Q45" s="73" t="s">
        <v>434</v>
      </c>
      <c r="R45" s="73"/>
      <c r="S45" s="73"/>
      <c r="T45" s="73" t="s">
        <v>435</v>
      </c>
      <c r="U45" s="73" t="s">
        <v>379</v>
      </c>
      <c r="V45" s="73"/>
      <c r="W45" s="73" t="s">
        <v>15</v>
      </c>
      <c r="X45" s="73"/>
      <c r="Y45" s="73"/>
      <c r="Z45" s="73">
        <v>36971</v>
      </c>
      <c r="AA45" s="73">
        <v>20000</v>
      </c>
      <c r="AB45" s="73"/>
      <c r="AC45" s="73" t="s">
        <v>129</v>
      </c>
      <c r="AD45" s="73"/>
      <c r="AE45" s="73" t="s">
        <v>381</v>
      </c>
      <c r="AF45" s="73" t="s">
        <v>382</v>
      </c>
      <c r="AG45" s="73" t="s">
        <v>167</v>
      </c>
      <c r="AH45" s="73" t="s">
        <v>78</v>
      </c>
      <c r="AI45" s="73"/>
      <c r="AJ45" s="73"/>
      <c r="AK45" s="74" t="s">
        <v>457</v>
      </c>
      <c r="AL45" s="74">
        <v>13848539369</v>
      </c>
      <c r="AM45" s="74"/>
      <c r="AN45" s="74"/>
      <c r="AO45" s="74"/>
      <c r="AP45" s="74"/>
      <c r="AQ45" s="74"/>
      <c r="AR45" s="74"/>
      <c r="AS45" s="83"/>
      <c r="AT45" s="83"/>
      <c r="AU45" s="84" t="s">
        <v>379</v>
      </c>
      <c r="AV45" s="84"/>
      <c r="AW45" s="83" t="s">
        <v>622</v>
      </c>
      <c r="AX45" s="84"/>
      <c r="AY45" s="73" t="s">
        <v>386</v>
      </c>
      <c r="AZ45" s="73" t="s">
        <v>1186</v>
      </c>
      <c r="BA45" s="73"/>
      <c r="BB45" s="74" t="str">
        <f t="shared" si="5"/>
        <v>办结</v>
      </c>
      <c r="BC45" s="74" t="s">
        <v>379</v>
      </c>
      <c r="BD45" s="74" t="s">
        <v>387</v>
      </c>
      <c r="BE45" s="74" t="s">
        <v>389</v>
      </c>
      <c r="BF45" s="74" t="s">
        <v>394</v>
      </c>
      <c r="BG45" s="74"/>
      <c r="BH45" s="74"/>
      <c r="BI45" s="74" t="s">
        <v>394</v>
      </c>
      <c r="BJ45" s="74"/>
      <c r="BK45" s="74"/>
      <c r="BL45" s="73" t="s">
        <v>394</v>
      </c>
      <c r="BM45" s="73"/>
      <c r="BN45" s="73"/>
      <c r="BO45" s="73" t="s">
        <v>394</v>
      </c>
      <c r="BP45" s="73"/>
      <c r="BQ45" s="73"/>
      <c r="BR45" s="73" t="s">
        <v>394</v>
      </c>
      <c r="BS45" s="73"/>
      <c r="BT45" s="73"/>
      <c r="BU45" s="73" t="s">
        <v>394</v>
      </c>
      <c r="BV45" s="73"/>
      <c r="BW45" s="73"/>
      <c r="BX45" s="73" t="s">
        <v>394</v>
      </c>
      <c r="BY45" s="73"/>
      <c r="BZ45" s="73"/>
      <c r="CA45" s="73" t="s">
        <v>394</v>
      </c>
      <c r="CB45" s="74"/>
      <c r="CC45" s="74"/>
      <c r="CD45" s="66" t="s">
        <v>386</v>
      </c>
      <c r="CJ45" s="87">
        <f t="shared" si="7"/>
        <v>3.6971</v>
      </c>
      <c r="CK45" s="87">
        <f t="shared" si="8"/>
        <v>2</v>
      </c>
    </row>
    <row r="46" s="66" customFormat="1" ht="77.1" hidden="1" customHeight="1" spans="1:89">
      <c r="A46" s="73">
        <v>40</v>
      </c>
      <c r="B46" s="45" t="s">
        <v>213</v>
      </c>
      <c r="C46" s="45" t="s">
        <v>736</v>
      </c>
      <c r="D46" s="51" t="s">
        <v>374</v>
      </c>
      <c r="E46" s="73" t="s">
        <v>1059</v>
      </c>
      <c r="F46" s="73" t="s">
        <v>414</v>
      </c>
      <c r="G46" s="73" t="s">
        <v>406</v>
      </c>
      <c r="H46" s="73" t="s">
        <v>133</v>
      </c>
      <c r="I46" s="73">
        <v>202308</v>
      </c>
      <c r="J46" s="74">
        <v>202403</v>
      </c>
      <c r="K46" s="73">
        <v>202508</v>
      </c>
      <c r="L46" s="74" t="s">
        <v>14</v>
      </c>
      <c r="M46" s="74"/>
      <c r="N46" s="74"/>
      <c r="O46" s="74"/>
      <c r="P46" s="73" t="s">
        <v>400</v>
      </c>
      <c r="Q46" s="74" t="s">
        <v>401</v>
      </c>
      <c r="R46" s="74"/>
      <c r="S46" s="74"/>
      <c r="T46" s="73" t="s">
        <v>402</v>
      </c>
      <c r="U46" s="74" t="s">
        <v>379</v>
      </c>
      <c r="V46" s="73"/>
      <c r="W46" s="73" t="s">
        <v>15</v>
      </c>
      <c r="X46" s="73"/>
      <c r="Y46" s="73" t="s">
        <v>737</v>
      </c>
      <c r="Z46" s="73">
        <v>30000</v>
      </c>
      <c r="AA46" s="73">
        <v>20000</v>
      </c>
      <c r="AB46" s="73" t="s">
        <v>738</v>
      </c>
      <c r="AC46" s="73" t="s">
        <v>129</v>
      </c>
      <c r="AD46" s="73" t="s">
        <v>495</v>
      </c>
      <c r="AE46" s="73" t="s">
        <v>559</v>
      </c>
      <c r="AF46" s="73" t="s">
        <v>382</v>
      </c>
      <c r="AG46" s="73" t="s">
        <v>214</v>
      </c>
      <c r="AH46" s="73" t="s">
        <v>215</v>
      </c>
      <c r="AI46" s="73" t="s">
        <v>739</v>
      </c>
      <c r="AJ46" s="73" t="s">
        <v>740</v>
      </c>
      <c r="AK46" s="73" t="s">
        <v>741</v>
      </c>
      <c r="AL46" s="74">
        <v>13015245282</v>
      </c>
      <c r="AM46" s="74">
        <v>43.3</v>
      </c>
      <c r="AN46" s="74">
        <v>43.3</v>
      </c>
      <c r="AO46" s="74" t="s">
        <v>742</v>
      </c>
      <c r="AP46" s="74">
        <v>1103650</v>
      </c>
      <c r="AQ46" s="74" t="s">
        <v>694</v>
      </c>
      <c r="AR46" s="74" t="s">
        <v>694</v>
      </c>
      <c r="AS46" s="83"/>
      <c r="AT46" s="83"/>
      <c r="AU46" s="84" t="s">
        <v>386</v>
      </c>
      <c r="AV46" s="84"/>
      <c r="AW46" s="83" t="s">
        <v>743</v>
      </c>
      <c r="AX46" s="84"/>
      <c r="AY46" s="74" t="s">
        <v>379</v>
      </c>
      <c r="AZ46" s="73" t="s">
        <v>747</v>
      </c>
      <c r="BA46" s="74" t="s">
        <v>1155</v>
      </c>
      <c r="BB46" s="74" t="str">
        <f t="shared" si="5"/>
        <v/>
      </c>
      <c r="BC46" s="74" t="s">
        <v>379</v>
      </c>
      <c r="BD46" s="74" t="s">
        <v>387</v>
      </c>
      <c r="BE46" s="74" t="s">
        <v>389</v>
      </c>
      <c r="BF46" s="73" t="str">
        <f t="shared" si="6"/>
        <v>否</v>
      </c>
      <c r="BG46" s="74" t="s">
        <v>388</v>
      </c>
      <c r="BH46" s="74" t="s">
        <v>573</v>
      </c>
      <c r="BI46" s="74" t="s">
        <v>386</v>
      </c>
      <c r="BJ46" s="74" t="s">
        <v>388</v>
      </c>
      <c r="BK46" s="74" t="s">
        <v>573</v>
      </c>
      <c r="BL46" s="74" t="s">
        <v>386</v>
      </c>
      <c r="BM46" s="74" t="s">
        <v>387</v>
      </c>
      <c r="BN46" s="74" t="s">
        <v>573</v>
      </c>
      <c r="BO46" s="74" t="s">
        <v>394</v>
      </c>
      <c r="BP46" s="74" t="s">
        <v>387</v>
      </c>
      <c r="BQ46" s="74" t="s">
        <v>573</v>
      </c>
      <c r="BR46" s="74" t="s">
        <v>394</v>
      </c>
      <c r="BS46" s="74"/>
      <c r="BT46" s="74"/>
      <c r="BU46" s="74" t="s">
        <v>394</v>
      </c>
      <c r="BV46" s="74"/>
      <c r="BW46" s="74"/>
      <c r="BX46" s="74" t="s">
        <v>394</v>
      </c>
      <c r="BY46" s="74"/>
      <c r="BZ46" s="74"/>
      <c r="CA46" s="74" t="s">
        <v>394</v>
      </c>
      <c r="CB46" s="74"/>
      <c r="CC46" s="74"/>
      <c r="CJ46" s="87">
        <f t="shared" si="7"/>
        <v>3</v>
      </c>
      <c r="CK46" s="87">
        <f t="shared" si="8"/>
        <v>2</v>
      </c>
    </row>
    <row r="47" ht="77.1" hidden="1" customHeight="1" spans="1:89">
      <c r="A47" s="73">
        <v>41</v>
      </c>
      <c r="B47" s="45" t="s">
        <v>148</v>
      </c>
      <c r="C47" s="45" t="s">
        <v>580</v>
      </c>
      <c r="D47" s="51" t="s">
        <v>374</v>
      </c>
      <c r="E47" s="73"/>
      <c r="F47" s="73" t="s">
        <v>414</v>
      </c>
      <c r="G47" s="73" t="s">
        <v>406</v>
      </c>
      <c r="H47" s="73" t="s">
        <v>133</v>
      </c>
      <c r="I47" s="73"/>
      <c r="J47" s="73">
        <v>202405</v>
      </c>
      <c r="K47" s="73">
        <v>202512</v>
      </c>
      <c r="L47" s="73" t="s">
        <v>14</v>
      </c>
      <c r="M47" s="73"/>
      <c r="N47" s="73"/>
      <c r="O47" s="73"/>
      <c r="P47" s="73" t="s">
        <v>377</v>
      </c>
      <c r="Q47" s="73" t="s">
        <v>378</v>
      </c>
      <c r="R47" s="73" t="s">
        <v>379</v>
      </c>
      <c r="S47" s="73"/>
      <c r="T47" s="73" t="s">
        <v>380</v>
      </c>
      <c r="U47" s="73" t="s">
        <v>379</v>
      </c>
      <c r="V47" s="73"/>
      <c r="W47" s="73" t="s">
        <v>15</v>
      </c>
      <c r="X47" s="73"/>
      <c r="Y47" s="73"/>
      <c r="Z47" s="73">
        <v>20000</v>
      </c>
      <c r="AA47" s="73">
        <v>10000</v>
      </c>
      <c r="AB47" s="73"/>
      <c r="AC47" s="73" t="s">
        <v>129</v>
      </c>
      <c r="AD47" s="73"/>
      <c r="AE47" s="73" t="s">
        <v>559</v>
      </c>
      <c r="AF47" s="73" t="s">
        <v>382</v>
      </c>
      <c r="AG47" s="73" t="s">
        <v>149</v>
      </c>
      <c r="AH47" s="73" t="s">
        <v>144</v>
      </c>
      <c r="AI47" s="73"/>
      <c r="AJ47" s="73"/>
      <c r="AK47" s="73" t="s">
        <v>582</v>
      </c>
      <c r="AL47" s="73">
        <v>17372739449</v>
      </c>
      <c r="AM47" s="73">
        <v>69</v>
      </c>
      <c r="AN47" s="73"/>
      <c r="AO47" s="73"/>
      <c r="AP47" s="74"/>
      <c r="AQ47" s="74"/>
      <c r="AR47" s="73"/>
      <c r="AS47" s="83"/>
      <c r="AT47" s="83"/>
      <c r="AU47" s="84" t="s">
        <v>386</v>
      </c>
      <c r="AV47" s="84"/>
      <c r="AW47" s="83" t="s">
        <v>583</v>
      </c>
      <c r="AX47" s="84"/>
      <c r="AY47" s="73" t="s">
        <v>386</v>
      </c>
      <c r="AZ47" s="73" t="s">
        <v>1187</v>
      </c>
      <c r="BA47" s="73"/>
      <c r="BB47" s="74" t="str">
        <f t="shared" si="5"/>
        <v>办结</v>
      </c>
      <c r="BC47" s="73" t="s">
        <v>379</v>
      </c>
      <c r="BD47" s="73" t="s">
        <v>387</v>
      </c>
      <c r="BE47" s="73" t="s">
        <v>573</v>
      </c>
      <c r="BF47" s="73" t="str">
        <f t="shared" si="6"/>
        <v>是</v>
      </c>
      <c r="BG47" s="73" t="s">
        <v>388</v>
      </c>
      <c r="BH47" s="73" t="s">
        <v>573</v>
      </c>
      <c r="BI47" s="73" t="s">
        <v>379</v>
      </c>
      <c r="BJ47" s="73" t="s">
        <v>388</v>
      </c>
      <c r="BK47" s="73" t="s">
        <v>573</v>
      </c>
      <c r="BL47" s="73" t="s">
        <v>394</v>
      </c>
      <c r="BM47" s="73" t="s">
        <v>387</v>
      </c>
      <c r="BN47" s="73" t="s">
        <v>573</v>
      </c>
      <c r="BO47" s="73" t="s">
        <v>394</v>
      </c>
      <c r="BP47" s="73" t="s">
        <v>387</v>
      </c>
      <c r="BQ47" s="73" t="s">
        <v>573</v>
      </c>
      <c r="BR47" s="73" t="s">
        <v>394</v>
      </c>
      <c r="BS47" s="73"/>
      <c r="BT47" s="73"/>
      <c r="BU47" s="73" t="s">
        <v>394</v>
      </c>
      <c r="BV47" s="73"/>
      <c r="BW47" s="73"/>
      <c r="BX47" s="73" t="s">
        <v>394</v>
      </c>
      <c r="BY47" s="73"/>
      <c r="BZ47" s="73"/>
      <c r="CA47" s="73" t="s">
        <v>394</v>
      </c>
      <c r="CB47" s="73"/>
      <c r="CC47" s="73"/>
      <c r="CD47" s="73" t="s">
        <v>586</v>
      </c>
      <c r="CE47" s="88"/>
      <c r="CF47" s="88"/>
      <c r="CG47" s="88"/>
      <c r="CH47" s="88"/>
      <c r="CJ47" s="87">
        <f t="shared" si="7"/>
        <v>2</v>
      </c>
      <c r="CK47" s="87">
        <f t="shared" si="8"/>
        <v>1</v>
      </c>
    </row>
    <row r="48" ht="90.95" hidden="1" customHeight="1" spans="1:89">
      <c r="A48" s="73">
        <v>42</v>
      </c>
      <c r="B48" s="45" t="s">
        <v>150</v>
      </c>
      <c r="C48" s="45" t="s">
        <v>587</v>
      </c>
      <c r="D48" s="51" t="s">
        <v>396</v>
      </c>
      <c r="E48" s="73" t="s">
        <v>1051</v>
      </c>
      <c r="F48" s="73" t="s">
        <v>397</v>
      </c>
      <c r="G48" s="73" t="s">
        <v>588</v>
      </c>
      <c r="H48" s="73">
        <v>2024</v>
      </c>
      <c r="I48" s="73">
        <v>202307</v>
      </c>
      <c r="J48" s="73">
        <v>202403</v>
      </c>
      <c r="K48" s="73">
        <v>202407</v>
      </c>
      <c r="L48" s="73" t="s">
        <v>14</v>
      </c>
      <c r="M48" s="73"/>
      <c r="N48" s="73" t="s">
        <v>379</v>
      </c>
      <c r="O48" s="73"/>
      <c r="P48" s="73" t="s">
        <v>433</v>
      </c>
      <c r="Q48" s="73" t="s">
        <v>434</v>
      </c>
      <c r="R48" s="73" t="s">
        <v>379</v>
      </c>
      <c r="S48" s="73" t="s">
        <v>427</v>
      </c>
      <c r="T48" s="73" t="s">
        <v>435</v>
      </c>
      <c r="U48" s="73" t="s">
        <v>379</v>
      </c>
      <c r="V48" s="73"/>
      <c r="W48" s="73" t="s">
        <v>15</v>
      </c>
      <c r="X48" s="73"/>
      <c r="Y48" s="73"/>
      <c r="Z48" s="73">
        <v>16054.58</v>
      </c>
      <c r="AA48" s="73">
        <v>10000</v>
      </c>
      <c r="AB48" s="73"/>
      <c r="AC48" s="73" t="s">
        <v>129</v>
      </c>
      <c r="AD48" s="73"/>
      <c r="AE48" s="73" t="s">
        <v>381</v>
      </c>
      <c r="AF48" s="73" t="s">
        <v>382</v>
      </c>
      <c r="AG48" s="73" t="s">
        <v>151</v>
      </c>
      <c r="AH48" s="73" t="s">
        <v>152</v>
      </c>
      <c r="AI48" s="73" t="s">
        <v>589</v>
      </c>
      <c r="AJ48" s="73" t="s">
        <v>590</v>
      </c>
      <c r="AK48" s="73" t="s">
        <v>591</v>
      </c>
      <c r="AL48" s="73" t="s">
        <v>590</v>
      </c>
      <c r="AM48" s="73"/>
      <c r="AN48" s="73"/>
      <c r="AO48" s="73"/>
      <c r="AP48" s="73"/>
      <c r="AQ48" s="73"/>
      <c r="AR48" s="73"/>
      <c r="AS48" s="83"/>
      <c r="AT48" s="83"/>
      <c r="AU48" s="84" t="s">
        <v>379</v>
      </c>
      <c r="AV48" s="84"/>
      <c r="AW48" s="83" t="s">
        <v>592</v>
      </c>
      <c r="AX48" s="84"/>
      <c r="AY48" s="73" t="s">
        <v>386</v>
      </c>
      <c r="AZ48" s="73" t="s">
        <v>1186</v>
      </c>
      <c r="BA48" s="73"/>
      <c r="BB48" s="74" t="str">
        <f t="shared" si="5"/>
        <v>办结</v>
      </c>
      <c r="BC48" s="73" t="s">
        <v>379</v>
      </c>
      <c r="BD48" s="73" t="s">
        <v>387</v>
      </c>
      <c r="BE48" s="73" t="s">
        <v>389</v>
      </c>
      <c r="BF48" s="73" t="s">
        <v>394</v>
      </c>
      <c r="BG48" s="73"/>
      <c r="BH48" s="73"/>
      <c r="BI48" s="73" t="s">
        <v>394</v>
      </c>
      <c r="BJ48" s="73"/>
      <c r="BK48" s="73"/>
      <c r="BL48" s="73" t="s">
        <v>379</v>
      </c>
      <c r="BM48" s="73" t="s">
        <v>387</v>
      </c>
      <c r="BN48" s="73" t="s">
        <v>389</v>
      </c>
      <c r="BO48" s="73" t="s">
        <v>379</v>
      </c>
      <c r="BP48" s="73" t="s">
        <v>387</v>
      </c>
      <c r="BQ48" s="73" t="s">
        <v>389</v>
      </c>
      <c r="BR48" s="73" t="s">
        <v>394</v>
      </c>
      <c r="BS48" s="73"/>
      <c r="BT48" s="73"/>
      <c r="BU48" s="73" t="s">
        <v>394</v>
      </c>
      <c r="BV48" s="73"/>
      <c r="BW48" s="73"/>
      <c r="BX48" s="73" t="s">
        <v>394</v>
      </c>
      <c r="BY48" s="73"/>
      <c r="BZ48" s="73"/>
      <c r="CA48" s="73" t="s">
        <v>394</v>
      </c>
      <c r="CB48" s="73"/>
      <c r="CC48" s="73"/>
      <c r="CD48" s="74"/>
      <c r="CE48" s="88"/>
      <c r="CF48" s="88"/>
      <c r="CG48" s="88"/>
      <c r="CH48" s="88"/>
      <c r="CJ48" s="87">
        <f t="shared" si="7"/>
        <v>1.605458</v>
      </c>
      <c r="CK48" s="87">
        <f t="shared" si="8"/>
        <v>1</v>
      </c>
    </row>
    <row r="49" ht="77.1" hidden="1" customHeight="1" spans="1:86">
      <c r="A49" s="73">
        <v>43</v>
      </c>
      <c r="B49" s="45" t="s">
        <v>218</v>
      </c>
      <c r="C49" s="45" t="s">
        <v>557</v>
      </c>
      <c r="D49" s="51" t="s">
        <v>396</v>
      </c>
      <c r="E49" s="73"/>
      <c r="F49" s="73" t="s">
        <v>397</v>
      </c>
      <c r="G49" s="73" t="s">
        <v>707</v>
      </c>
      <c r="H49" s="73" t="s">
        <v>133</v>
      </c>
      <c r="I49" s="73"/>
      <c r="J49" s="73">
        <v>202404</v>
      </c>
      <c r="K49" s="73">
        <v>202506</v>
      </c>
      <c r="L49" s="74" t="s">
        <v>14</v>
      </c>
      <c r="M49" s="73"/>
      <c r="N49" s="73" t="s">
        <v>379</v>
      </c>
      <c r="O49" s="73"/>
      <c r="P49" s="73" t="s">
        <v>433</v>
      </c>
      <c r="Q49" s="73" t="s">
        <v>434</v>
      </c>
      <c r="R49" s="73"/>
      <c r="S49" s="73"/>
      <c r="T49" s="73" t="s">
        <v>435</v>
      </c>
      <c r="U49" s="73" t="s">
        <v>379</v>
      </c>
      <c r="V49" s="73"/>
      <c r="W49" s="73" t="s">
        <v>15</v>
      </c>
      <c r="X49" s="73"/>
      <c r="Y49" s="73"/>
      <c r="Z49" s="73">
        <v>23000</v>
      </c>
      <c r="AA49" s="73">
        <v>12000</v>
      </c>
      <c r="AB49" s="73"/>
      <c r="AC49" s="73" t="s">
        <v>129</v>
      </c>
      <c r="AD49" s="73"/>
      <c r="AE49" s="73" t="s">
        <v>569</v>
      </c>
      <c r="AF49" s="73" t="s">
        <v>382</v>
      </c>
      <c r="AG49" s="73" t="s">
        <v>219</v>
      </c>
      <c r="AH49" s="73" t="s">
        <v>78</v>
      </c>
      <c r="AI49" s="73"/>
      <c r="AJ49" s="73"/>
      <c r="AK49" s="73" t="s">
        <v>457</v>
      </c>
      <c r="AL49" s="74">
        <v>13848539369</v>
      </c>
      <c r="AM49" s="73"/>
      <c r="AN49" s="73"/>
      <c r="AO49" s="73"/>
      <c r="AP49" s="74"/>
      <c r="AQ49" s="74"/>
      <c r="AR49" s="73"/>
      <c r="AS49" s="83"/>
      <c r="AT49" s="83"/>
      <c r="AU49" s="84" t="s">
        <v>386</v>
      </c>
      <c r="AV49" s="84"/>
      <c r="AW49" s="83" t="s">
        <v>893</v>
      </c>
      <c r="AX49" s="84"/>
      <c r="AY49" s="73" t="s">
        <v>386</v>
      </c>
      <c r="AZ49" s="73" t="s">
        <v>1186</v>
      </c>
      <c r="BA49" s="73"/>
      <c r="BB49" s="74" t="str">
        <f t="shared" si="5"/>
        <v/>
      </c>
      <c r="BC49" s="73" t="s">
        <v>386</v>
      </c>
      <c r="BD49" s="73" t="s">
        <v>387</v>
      </c>
      <c r="BE49" s="73" t="s">
        <v>573</v>
      </c>
      <c r="BF49" s="73" t="s">
        <v>394</v>
      </c>
      <c r="BG49" s="73"/>
      <c r="BH49" s="73"/>
      <c r="BI49" s="73" t="s">
        <v>394</v>
      </c>
      <c r="BJ49" s="73"/>
      <c r="BK49" s="73"/>
      <c r="BL49" s="73" t="s">
        <v>386</v>
      </c>
      <c r="BM49" s="73"/>
      <c r="BN49" s="73"/>
      <c r="BO49" s="73" t="s">
        <v>386</v>
      </c>
      <c r="BP49" s="73"/>
      <c r="BQ49" s="73"/>
      <c r="BR49" s="73" t="s">
        <v>394</v>
      </c>
      <c r="BS49" s="73"/>
      <c r="BT49" s="73"/>
      <c r="BU49" s="73" t="s">
        <v>394</v>
      </c>
      <c r="BV49" s="73"/>
      <c r="BW49" s="73"/>
      <c r="BX49" s="73" t="s">
        <v>394</v>
      </c>
      <c r="BY49" s="73"/>
      <c r="BZ49" s="73"/>
      <c r="CA49" s="73" t="s">
        <v>394</v>
      </c>
      <c r="CB49" s="73"/>
      <c r="CC49" s="73"/>
      <c r="CD49" s="88"/>
      <c r="CE49" s="88"/>
      <c r="CF49" s="88"/>
      <c r="CG49" s="88"/>
      <c r="CH49" s="88"/>
    </row>
    <row r="50" ht="105" hidden="1" customHeight="1" spans="1:86">
      <c r="A50" s="73">
        <v>44</v>
      </c>
      <c r="B50" s="45" t="s">
        <v>216</v>
      </c>
      <c r="C50" s="45" t="s">
        <v>895</v>
      </c>
      <c r="D50" s="51" t="s">
        <v>396</v>
      </c>
      <c r="E50" s="73"/>
      <c r="F50" s="73" t="s">
        <v>397</v>
      </c>
      <c r="G50" s="73" t="s">
        <v>707</v>
      </c>
      <c r="H50" s="73" t="s">
        <v>133</v>
      </c>
      <c r="I50" s="73"/>
      <c r="J50" s="73">
        <v>202404</v>
      </c>
      <c r="K50" s="73">
        <v>202506</v>
      </c>
      <c r="L50" s="74" t="s">
        <v>14</v>
      </c>
      <c r="M50" s="73"/>
      <c r="N50" s="73" t="s">
        <v>379</v>
      </c>
      <c r="O50" s="73"/>
      <c r="P50" s="73" t="s">
        <v>433</v>
      </c>
      <c r="Q50" s="73" t="s">
        <v>434</v>
      </c>
      <c r="R50" s="73" t="s">
        <v>379</v>
      </c>
      <c r="S50" s="73"/>
      <c r="T50" s="73" t="s">
        <v>435</v>
      </c>
      <c r="U50" s="73" t="s">
        <v>379</v>
      </c>
      <c r="V50" s="73"/>
      <c r="W50" s="73" t="s">
        <v>15</v>
      </c>
      <c r="X50" s="73"/>
      <c r="Y50" s="73"/>
      <c r="Z50" s="73">
        <v>24753</v>
      </c>
      <c r="AA50" s="73">
        <v>10000</v>
      </c>
      <c r="AB50" s="73"/>
      <c r="AC50" s="73" t="s">
        <v>129</v>
      </c>
      <c r="AD50" s="73"/>
      <c r="AE50" s="73" t="s">
        <v>569</v>
      </c>
      <c r="AF50" s="73" t="s">
        <v>382</v>
      </c>
      <c r="AG50" s="73" t="s">
        <v>217</v>
      </c>
      <c r="AH50" s="73" t="s">
        <v>78</v>
      </c>
      <c r="AI50" s="73"/>
      <c r="AJ50" s="73"/>
      <c r="AK50" s="73" t="s">
        <v>457</v>
      </c>
      <c r="AL50" s="74">
        <v>13848539369</v>
      </c>
      <c r="AM50" s="73"/>
      <c r="AN50" s="73"/>
      <c r="AO50" s="73"/>
      <c r="AP50" s="74"/>
      <c r="AQ50" s="74"/>
      <c r="AR50" s="73"/>
      <c r="AS50" s="83"/>
      <c r="AT50" s="83"/>
      <c r="AU50" s="84" t="s">
        <v>386</v>
      </c>
      <c r="AV50" s="84"/>
      <c r="AW50" s="83" t="s">
        <v>893</v>
      </c>
      <c r="AX50" s="84"/>
      <c r="AY50" s="73" t="s">
        <v>386</v>
      </c>
      <c r="AZ50" s="73" t="s">
        <v>1186</v>
      </c>
      <c r="BA50" s="73"/>
      <c r="BB50" s="74" t="str">
        <f t="shared" si="5"/>
        <v>办结</v>
      </c>
      <c r="BC50" s="73" t="s">
        <v>379</v>
      </c>
      <c r="BD50" s="73" t="s">
        <v>387</v>
      </c>
      <c r="BE50" s="73" t="s">
        <v>389</v>
      </c>
      <c r="BF50" s="73" t="s">
        <v>394</v>
      </c>
      <c r="BG50" s="73"/>
      <c r="BH50" s="73"/>
      <c r="BI50" s="73" t="s">
        <v>394</v>
      </c>
      <c r="BJ50" s="73"/>
      <c r="BK50" s="73"/>
      <c r="BL50" s="73" t="s">
        <v>379</v>
      </c>
      <c r="BM50" s="73"/>
      <c r="BN50" s="73"/>
      <c r="BO50" s="73" t="s">
        <v>379</v>
      </c>
      <c r="BP50" s="73"/>
      <c r="BQ50" s="73"/>
      <c r="BR50" s="73" t="s">
        <v>394</v>
      </c>
      <c r="BS50" s="73"/>
      <c r="BT50" s="73"/>
      <c r="BU50" s="73" t="s">
        <v>394</v>
      </c>
      <c r="BV50" s="73"/>
      <c r="BW50" s="73"/>
      <c r="BX50" s="73" t="s">
        <v>394</v>
      </c>
      <c r="BY50" s="73"/>
      <c r="BZ50" s="73"/>
      <c r="CA50" s="73" t="s">
        <v>394</v>
      </c>
      <c r="CB50" s="73"/>
      <c r="CC50" s="73"/>
      <c r="CD50" s="73"/>
      <c r="CE50" s="88"/>
      <c r="CF50" s="88"/>
      <c r="CG50" s="88"/>
      <c r="CH50" s="88"/>
    </row>
    <row r="51" s="66" customFormat="1" ht="77.1" hidden="1" customHeight="1" spans="1:89">
      <c r="A51" s="73">
        <v>45</v>
      </c>
      <c r="B51" s="45" t="s">
        <v>164</v>
      </c>
      <c r="C51" s="45" t="s">
        <v>616</v>
      </c>
      <c r="D51" s="51" t="s">
        <v>374</v>
      </c>
      <c r="E51" s="73" t="s">
        <v>1059</v>
      </c>
      <c r="F51" s="73" t="s">
        <v>503</v>
      </c>
      <c r="G51" s="73" t="s">
        <v>707</v>
      </c>
      <c r="H51" s="73">
        <v>2024</v>
      </c>
      <c r="I51" s="73">
        <v>202307</v>
      </c>
      <c r="J51" s="73">
        <v>202401</v>
      </c>
      <c r="K51" s="73">
        <v>202407</v>
      </c>
      <c r="L51" s="73" t="s">
        <v>14</v>
      </c>
      <c r="M51" s="73"/>
      <c r="N51" s="73"/>
      <c r="O51" s="73"/>
      <c r="P51" s="73" t="s">
        <v>400</v>
      </c>
      <c r="Q51" s="74" t="s">
        <v>401</v>
      </c>
      <c r="R51" s="73" t="s">
        <v>379</v>
      </c>
      <c r="S51" s="74"/>
      <c r="T51" s="73" t="s">
        <v>402</v>
      </c>
      <c r="U51" s="73" t="s">
        <v>379</v>
      </c>
      <c r="V51" s="73"/>
      <c r="W51" s="73" t="s">
        <v>15</v>
      </c>
      <c r="X51" s="73"/>
      <c r="Y51" s="73"/>
      <c r="Z51" s="73">
        <v>11000</v>
      </c>
      <c r="AA51" s="73">
        <v>7000</v>
      </c>
      <c r="AB51" s="73" t="s">
        <v>617</v>
      </c>
      <c r="AC51" s="73" t="s">
        <v>129</v>
      </c>
      <c r="AD51" s="73" t="s">
        <v>495</v>
      </c>
      <c r="AE51" s="73" t="s">
        <v>569</v>
      </c>
      <c r="AF51" s="73" t="s">
        <v>382</v>
      </c>
      <c r="AG51" s="73" t="s">
        <v>165</v>
      </c>
      <c r="AH51" s="73" t="s">
        <v>81</v>
      </c>
      <c r="AI51" s="73" t="s">
        <v>618</v>
      </c>
      <c r="AJ51" s="73">
        <v>13947229599</v>
      </c>
      <c r="AK51" s="73" t="s">
        <v>504</v>
      </c>
      <c r="AL51" s="74">
        <v>13500629607</v>
      </c>
      <c r="AM51" s="74">
        <v>27</v>
      </c>
      <c r="AN51" s="74">
        <v>0</v>
      </c>
      <c r="AO51" s="74"/>
      <c r="AP51" s="74"/>
      <c r="AQ51" s="74"/>
      <c r="AR51" s="74"/>
      <c r="AS51" s="83"/>
      <c r="AT51" s="83"/>
      <c r="AU51" s="84" t="s">
        <v>379</v>
      </c>
      <c r="AV51" s="84"/>
      <c r="AW51" s="83" t="s">
        <v>619</v>
      </c>
      <c r="AX51" s="84"/>
      <c r="AY51" s="73" t="s">
        <v>386</v>
      </c>
      <c r="AZ51" s="73" t="s">
        <v>1188</v>
      </c>
      <c r="BA51" s="73"/>
      <c r="BB51" s="74" t="str">
        <f t="shared" si="5"/>
        <v>办结</v>
      </c>
      <c r="BC51" s="74" t="s">
        <v>379</v>
      </c>
      <c r="BD51" s="74" t="s">
        <v>387</v>
      </c>
      <c r="BE51" s="74" t="s">
        <v>389</v>
      </c>
      <c r="BF51" s="74" t="s">
        <v>394</v>
      </c>
      <c r="BG51" s="74"/>
      <c r="BH51" s="74"/>
      <c r="BI51" s="74" t="s">
        <v>394</v>
      </c>
      <c r="BJ51" s="74"/>
      <c r="BK51" s="74"/>
      <c r="BL51" s="74" t="s">
        <v>379</v>
      </c>
      <c r="BM51" s="74" t="s">
        <v>387</v>
      </c>
      <c r="BN51" s="74" t="s">
        <v>573</v>
      </c>
      <c r="BO51" s="74" t="s">
        <v>379</v>
      </c>
      <c r="BP51" s="74" t="s">
        <v>387</v>
      </c>
      <c r="BQ51" s="74" t="s">
        <v>573</v>
      </c>
      <c r="BR51" s="74" t="s">
        <v>394</v>
      </c>
      <c r="BS51" s="74"/>
      <c r="BT51" s="74"/>
      <c r="BU51" s="74" t="s">
        <v>394</v>
      </c>
      <c r="BV51" s="74"/>
      <c r="BW51" s="74"/>
      <c r="BX51" s="74" t="s">
        <v>394</v>
      </c>
      <c r="BY51" s="74"/>
      <c r="BZ51" s="74"/>
      <c r="CA51" s="74" t="s">
        <v>394</v>
      </c>
      <c r="CB51" s="74"/>
      <c r="CC51" s="74"/>
      <c r="CD51" s="74"/>
      <c r="CJ51" s="87">
        <f t="shared" ref="CJ51:CJ54" si="9">Z51/10000</f>
        <v>1.1</v>
      </c>
      <c r="CK51" s="87">
        <f t="shared" ref="CK51:CK54" si="10">AA51/10000</f>
        <v>0.7</v>
      </c>
    </row>
    <row r="52" ht="77.1" hidden="1" customHeight="1" spans="1:89">
      <c r="A52" s="73">
        <v>46</v>
      </c>
      <c r="B52" s="45" t="s">
        <v>189</v>
      </c>
      <c r="C52" s="45" t="s">
        <v>653</v>
      </c>
      <c r="D52" s="51" t="s">
        <v>396</v>
      </c>
      <c r="E52" s="73" t="s">
        <v>1064</v>
      </c>
      <c r="F52" s="73" t="s">
        <v>397</v>
      </c>
      <c r="G52" s="73" t="s">
        <v>707</v>
      </c>
      <c r="H52" s="73" t="s">
        <v>133</v>
      </c>
      <c r="I52" s="73">
        <v>202306</v>
      </c>
      <c r="J52" s="73">
        <v>202403</v>
      </c>
      <c r="K52" s="73">
        <v>202512</v>
      </c>
      <c r="L52" s="73" t="s">
        <v>14</v>
      </c>
      <c r="M52" s="73"/>
      <c r="N52" s="73" t="s">
        <v>379</v>
      </c>
      <c r="O52" s="73"/>
      <c r="P52" s="73" t="s">
        <v>433</v>
      </c>
      <c r="Q52" s="73" t="s">
        <v>434</v>
      </c>
      <c r="R52" s="73" t="s">
        <v>379</v>
      </c>
      <c r="S52" s="73"/>
      <c r="T52" s="73" t="s">
        <v>435</v>
      </c>
      <c r="U52" s="73" t="s">
        <v>379</v>
      </c>
      <c r="V52" s="73"/>
      <c r="W52" s="73" t="s">
        <v>15</v>
      </c>
      <c r="X52" s="73"/>
      <c r="Y52" s="73">
        <v>10112</v>
      </c>
      <c r="Z52" s="73">
        <v>10112</v>
      </c>
      <c r="AA52" s="73">
        <v>5056</v>
      </c>
      <c r="AB52" s="73"/>
      <c r="AC52" s="73" t="s">
        <v>129</v>
      </c>
      <c r="AD52" s="73"/>
      <c r="AE52" s="73" t="s">
        <v>381</v>
      </c>
      <c r="AF52" s="73" t="s">
        <v>382</v>
      </c>
      <c r="AG52" s="73" t="s">
        <v>190</v>
      </c>
      <c r="AH52" s="73" t="s">
        <v>78</v>
      </c>
      <c r="AI52" s="73" t="s">
        <v>654</v>
      </c>
      <c r="AJ52" s="73" t="s">
        <v>655</v>
      </c>
      <c r="AK52" s="73" t="s">
        <v>656</v>
      </c>
      <c r="AL52" s="73">
        <v>13604726287</v>
      </c>
      <c r="AM52" s="73"/>
      <c r="AN52" s="73"/>
      <c r="AO52" s="73"/>
      <c r="AP52" s="73"/>
      <c r="AQ52" s="73"/>
      <c r="AR52" s="73"/>
      <c r="AS52" s="83"/>
      <c r="AT52" s="83"/>
      <c r="AU52" s="84" t="s">
        <v>379</v>
      </c>
      <c r="AV52" s="84"/>
      <c r="AW52" s="83" t="s">
        <v>622</v>
      </c>
      <c r="AX52" s="84"/>
      <c r="AY52" s="73" t="s">
        <v>386</v>
      </c>
      <c r="AZ52" s="73" t="s">
        <v>1186</v>
      </c>
      <c r="BA52" s="73"/>
      <c r="BB52" s="74" t="str">
        <f t="shared" si="5"/>
        <v>办结</v>
      </c>
      <c r="BC52" s="73" t="s">
        <v>379</v>
      </c>
      <c r="BD52" s="73" t="s">
        <v>387</v>
      </c>
      <c r="BE52" s="73" t="s">
        <v>389</v>
      </c>
      <c r="BF52" s="73" t="s">
        <v>394</v>
      </c>
      <c r="BG52" s="73"/>
      <c r="BH52" s="73"/>
      <c r="BI52" s="73" t="s">
        <v>394</v>
      </c>
      <c r="BJ52" s="73"/>
      <c r="BK52" s="73"/>
      <c r="BL52" s="73" t="s">
        <v>379</v>
      </c>
      <c r="BM52" s="73" t="s">
        <v>387</v>
      </c>
      <c r="BN52" s="73" t="s">
        <v>389</v>
      </c>
      <c r="BO52" s="73" t="s">
        <v>379</v>
      </c>
      <c r="BP52" s="73" t="s">
        <v>387</v>
      </c>
      <c r="BQ52" s="73" t="s">
        <v>389</v>
      </c>
      <c r="BR52" s="73" t="s">
        <v>394</v>
      </c>
      <c r="BS52" s="73"/>
      <c r="BT52" s="73"/>
      <c r="BU52" s="73" t="s">
        <v>394</v>
      </c>
      <c r="BV52" s="73"/>
      <c r="BW52" s="73"/>
      <c r="BX52" s="73" t="s">
        <v>394</v>
      </c>
      <c r="BY52" s="73"/>
      <c r="BZ52" s="73"/>
      <c r="CA52" s="73" t="s">
        <v>394</v>
      </c>
      <c r="CB52" s="73"/>
      <c r="CC52" s="73"/>
      <c r="CD52" s="74"/>
      <c r="CJ52" s="87">
        <f t="shared" si="9"/>
        <v>1.0112</v>
      </c>
      <c r="CK52" s="87">
        <f t="shared" si="10"/>
        <v>0.5056</v>
      </c>
    </row>
    <row r="53" ht="77.1" hidden="1" customHeight="1" spans="1:86">
      <c r="A53" s="73">
        <v>47</v>
      </c>
      <c r="B53" s="45" t="s">
        <v>223</v>
      </c>
      <c r="C53" s="45" t="s">
        <v>557</v>
      </c>
      <c r="D53" s="51" t="s">
        <v>396</v>
      </c>
      <c r="E53" s="73"/>
      <c r="F53" s="73" t="s">
        <v>397</v>
      </c>
      <c r="G53" s="73" t="s">
        <v>707</v>
      </c>
      <c r="H53" s="73" t="s">
        <v>133</v>
      </c>
      <c r="I53" s="73"/>
      <c r="J53" s="73">
        <v>202404</v>
      </c>
      <c r="K53" s="73">
        <v>202506</v>
      </c>
      <c r="L53" s="74" t="s">
        <v>14</v>
      </c>
      <c r="M53" s="73"/>
      <c r="N53" s="73" t="s">
        <v>379</v>
      </c>
      <c r="O53" s="73"/>
      <c r="P53" s="73" t="s">
        <v>433</v>
      </c>
      <c r="Q53" s="73" t="s">
        <v>434</v>
      </c>
      <c r="R53" s="73"/>
      <c r="S53" s="73"/>
      <c r="T53" s="73" t="s">
        <v>435</v>
      </c>
      <c r="U53" s="73" t="s">
        <v>379</v>
      </c>
      <c r="V53" s="73"/>
      <c r="W53" s="73" t="s">
        <v>15</v>
      </c>
      <c r="X53" s="73"/>
      <c r="Y53" s="73"/>
      <c r="Z53" s="73">
        <v>10543</v>
      </c>
      <c r="AA53" s="73">
        <v>5000</v>
      </c>
      <c r="AB53" s="73"/>
      <c r="AC53" s="73" t="s">
        <v>129</v>
      </c>
      <c r="AD53" s="73"/>
      <c r="AE53" s="73" t="s">
        <v>569</v>
      </c>
      <c r="AF53" s="73" t="s">
        <v>382</v>
      </c>
      <c r="AG53" s="73" t="s">
        <v>224</v>
      </c>
      <c r="AH53" s="73" t="s">
        <v>78</v>
      </c>
      <c r="AI53" s="73"/>
      <c r="AJ53" s="73"/>
      <c r="AK53" s="73" t="s">
        <v>457</v>
      </c>
      <c r="AL53" s="74">
        <v>13848539369</v>
      </c>
      <c r="AM53" s="73"/>
      <c r="AN53" s="73"/>
      <c r="AO53" s="73"/>
      <c r="AP53" s="74"/>
      <c r="AQ53" s="74"/>
      <c r="AR53" s="73"/>
      <c r="AS53" s="83"/>
      <c r="AT53" s="83"/>
      <c r="AU53" s="84" t="s">
        <v>386</v>
      </c>
      <c r="AV53" s="84"/>
      <c r="AW53" s="83" t="s">
        <v>893</v>
      </c>
      <c r="AX53" s="84"/>
      <c r="AY53" s="73" t="s">
        <v>386</v>
      </c>
      <c r="AZ53" s="73" t="s">
        <v>1186</v>
      </c>
      <c r="BA53" s="73"/>
      <c r="BB53" s="74" t="str">
        <f t="shared" si="5"/>
        <v/>
      </c>
      <c r="BC53" s="73" t="s">
        <v>386</v>
      </c>
      <c r="BD53" s="73" t="s">
        <v>387</v>
      </c>
      <c r="BE53" s="73" t="s">
        <v>573</v>
      </c>
      <c r="BF53" s="73" t="s">
        <v>394</v>
      </c>
      <c r="BG53" s="73"/>
      <c r="BH53" s="73"/>
      <c r="BI53" s="73" t="s">
        <v>394</v>
      </c>
      <c r="BJ53" s="73"/>
      <c r="BK53" s="73"/>
      <c r="BL53" s="73" t="s">
        <v>386</v>
      </c>
      <c r="BM53" s="73"/>
      <c r="BN53" s="73"/>
      <c r="BO53" s="73" t="s">
        <v>386</v>
      </c>
      <c r="BP53" s="73"/>
      <c r="BQ53" s="73"/>
      <c r="BR53" s="73" t="s">
        <v>394</v>
      </c>
      <c r="BS53" s="73"/>
      <c r="BT53" s="73"/>
      <c r="BU53" s="73" t="s">
        <v>394</v>
      </c>
      <c r="BV53" s="73"/>
      <c r="BW53" s="73"/>
      <c r="BX53" s="73" t="s">
        <v>394</v>
      </c>
      <c r="BY53" s="73"/>
      <c r="BZ53" s="73"/>
      <c r="CA53" s="73" t="s">
        <v>394</v>
      </c>
      <c r="CB53" s="73"/>
      <c r="CC53" s="73"/>
      <c r="CD53" s="88"/>
      <c r="CE53" s="88"/>
      <c r="CF53" s="88"/>
      <c r="CG53" s="88"/>
      <c r="CH53" s="88"/>
    </row>
    <row r="54" s="66" customFormat="1" ht="137" hidden="1" customHeight="1" spans="1:89">
      <c r="A54" s="73">
        <v>48</v>
      </c>
      <c r="B54" s="45" t="s">
        <v>195</v>
      </c>
      <c r="C54" s="45" t="s">
        <v>557</v>
      </c>
      <c r="D54" s="51" t="s">
        <v>439</v>
      </c>
      <c r="E54" s="73" t="s">
        <v>439</v>
      </c>
      <c r="F54" s="73" t="s">
        <v>440</v>
      </c>
      <c r="G54" s="73" t="s">
        <v>707</v>
      </c>
      <c r="H54" s="73" t="s">
        <v>133</v>
      </c>
      <c r="I54" s="73"/>
      <c r="J54" s="73">
        <v>202405</v>
      </c>
      <c r="K54" s="73">
        <v>202512</v>
      </c>
      <c r="L54" s="73" t="s">
        <v>14</v>
      </c>
      <c r="M54" s="73"/>
      <c r="N54" s="73"/>
      <c r="O54" s="73"/>
      <c r="P54" s="73" t="s">
        <v>491</v>
      </c>
      <c r="Q54" s="73" t="s">
        <v>491</v>
      </c>
      <c r="R54" s="73" t="s">
        <v>379</v>
      </c>
      <c r="S54" s="73" t="s">
        <v>856</v>
      </c>
      <c r="T54" s="73" t="s">
        <v>493</v>
      </c>
      <c r="U54" s="73" t="s">
        <v>379</v>
      </c>
      <c r="V54" s="73" t="s">
        <v>558</v>
      </c>
      <c r="W54" s="73" t="s">
        <v>15</v>
      </c>
      <c r="X54" s="73"/>
      <c r="Y54" s="73"/>
      <c r="Z54" s="73">
        <v>330670</v>
      </c>
      <c r="AA54" s="73">
        <v>250000</v>
      </c>
      <c r="AB54" s="73"/>
      <c r="AC54" s="73" t="s">
        <v>129</v>
      </c>
      <c r="AD54" s="73"/>
      <c r="AE54" s="73" t="s">
        <v>559</v>
      </c>
      <c r="AF54" s="73" t="s">
        <v>560</v>
      </c>
      <c r="AG54" s="73" t="s">
        <v>196</v>
      </c>
      <c r="AH54" s="73" t="s">
        <v>197</v>
      </c>
      <c r="AI54" s="73"/>
      <c r="AJ54" s="73"/>
      <c r="AK54" s="73" t="s">
        <v>1020</v>
      </c>
      <c r="AL54" s="73">
        <v>13676737718</v>
      </c>
      <c r="AM54" s="73">
        <v>500</v>
      </c>
      <c r="AN54" s="73"/>
      <c r="AO54" s="73"/>
      <c r="AP54" s="74"/>
      <c r="AQ54" s="74"/>
      <c r="AR54" s="73"/>
      <c r="AS54" s="83" t="s">
        <v>379</v>
      </c>
      <c r="AT54" s="83" t="s">
        <v>379</v>
      </c>
      <c r="AU54" s="84" t="s">
        <v>386</v>
      </c>
      <c r="AV54" s="84"/>
      <c r="AW54" s="83" t="s">
        <v>858</v>
      </c>
      <c r="AX54" s="84"/>
      <c r="AY54" s="73" t="s">
        <v>379</v>
      </c>
      <c r="AZ54" s="73" t="s">
        <v>861</v>
      </c>
      <c r="BA54" s="73" t="s">
        <v>1067</v>
      </c>
      <c r="BB54" s="74" t="str">
        <f t="shared" si="5"/>
        <v/>
      </c>
      <c r="BC54" s="73" t="s">
        <v>379</v>
      </c>
      <c r="BD54" s="73" t="s">
        <v>387</v>
      </c>
      <c r="BE54" s="73" t="s">
        <v>573</v>
      </c>
      <c r="BF54" s="73" t="s">
        <v>386</v>
      </c>
      <c r="BG54" s="73" t="s">
        <v>388</v>
      </c>
      <c r="BH54" s="73" t="s">
        <v>573</v>
      </c>
      <c r="BI54" s="73" t="s">
        <v>386</v>
      </c>
      <c r="BJ54" s="73" t="s">
        <v>388</v>
      </c>
      <c r="BK54" s="73" t="s">
        <v>573</v>
      </c>
      <c r="BL54" s="73" t="s">
        <v>386</v>
      </c>
      <c r="BM54" s="73" t="s">
        <v>387</v>
      </c>
      <c r="BN54" s="73" t="s">
        <v>573</v>
      </c>
      <c r="BO54" s="73" t="s">
        <v>386</v>
      </c>
      <c r="BP54" s="73" t="s">
        <v>387</v>
      </c>
      <c r="BQ54" s="73" t="s">
        <v>573</v>
      </c>
      <c r="BR54" s="73" t="s">
        <v>386</v>
      </c>
      <c r="BS54" s="73"/>
      <c r="BT54" s="73"/>
      <c r="BU54" s="73" t="s">
        <v>386</v>
      </c>
      <c r="BV54" s="73"/>
      <c r="BW54" s="73"/>
      <c r="BX54" s="73" t="s">
        <v>394</v>
      </c>
      <c r="BY54" s="73"/>
      <c r="BZ54" s="73"/>
      <c r="CA54" s="73" t="s">
        <v>394</v>
      </c>
      <c r="CB54" s="73"/>
      <c r="CC54" s="73"/>
      <c r="CD54" s="73"/>
      <c r="CE54" s="88" t="s">
        <v>425</v>
      </c>
      <c r="CF54" s="88"/>
      <c r="CG54" s="88"/>
      <c r="CH54" s="88"/>
      <c r="CJ54" s="87">
        <f t="shared" si="9"/>
        <v>33.067</v>
      </c>
      <c r="CK54" s="87">
        <f t="shared" si="10"/>
        <v>25</v>
      </c>
    </row>
    <row r="55" s="66" customFormat="1" ht="77.1" hidden="1" customHeight="1" spans="1:89">
      <c r="A55" s="73">
        <v>49</v>
      </c>
      <c r="B55" s="45" t="s">
        <v>848</v>
      </c>
      <c r="C55" s="45" t="s">
        <v>557</v>
      </c>
      <c r="D55" s="51" t="s">
        <v>439</v>
      </c>
      <c r="E55" s="73"/>
      <c r="F55" s="73" t="s">
        <v>440</v>
      </c>
      <c r="G55" s="73" t="s">
        <v>376</v>
      </c>
      <c r="H55" s="73" t="s">
        <v>133</v>
      </c>
      <c r="I55" s="73"/>
      <c r="J55" s="73">
        <v>202405</v>
      </c>
      <c r="K55" s="73">
        <v>202510</v>
      </c>
      <c r="L55" s="73" t="s">
        <v>14</v>
      </c>
      <c r="M55" s="73"/>
      <c r="N55" s="73"/>
      <c r="O55" s="73"/>
      <c r="P55" s="73" t="s">
        <v>377</v>
      </c>
      <c r="Q55" s="73" t="s">
        <v>378</v>
      </c>
      <c r="R55" s="73" t="s">
        <v>379</v>
      </c>
      <c r="S55" s="73"/>
      <c r="T55" s="73" t="s">
        <v>380</v>
      </c>
      <c r="U55" s="73" t="s">
        <v>379</v>
      </c>
      <c r="V55" s="73" t="s">
        <v>558</v>
      </c>
      <c r="W55" s="73" t="s">
        <v>15</v>
      </c>
      <c r="X55" s="73"/>
      <c r="Y55" s="73"/>
      <c r="Z55" s="73">
        <v>720000</v>
      </c>
      <c r="AA55" s="73">
        <v>200000</v>
      </c>
      <c r="AB55" s="73"/>
      <c r="AC55" s="73" t="s">
        <v>129</v>
      </c>
      <c r="AD55" s="73"/>
      <c r="AE55" s="73" t="s">
        <v>708</v>
      </c>
      <c r="AF55" s="73" t="s">
        <v>560</v>
      </c>
      <c r="AG55" s="73" t="s">
        <v>192</v>
      </c>
      <c r="AH55" s="73" t="s">
        <v>144</v>
      </c>
      <c r="AI55" s="73"/>
      <c r="AJ55" s="73"/>
      <c r="AK55" s="73" t="s">
        <v>582</v>
      </c>
      <c r="AL55" s="73">
        <v>17372739449</v>
      </c>
      <c r="AM55" s="73">
        <v>500</v>
      </c>
      <c r="AN55" s="73"/>
      <c r="AO55" s="73"/>
      <c r="AP55" s="74"/>
      <c r="AQ55" s="74"/>
      <c r="AR55" s="73"/>
      <c r="AS55" s="83" t="s">
        <v>379</v>
      </c>
      <c r="AT55" s="83" t="s">
        <v>386</v>
      </c>
      <c r="AU55" s="84" t="s">
        <v>386</v>
      </c>
      <c r="AV55" s="84"/>
      <c r="AW55" s="73" t="s">
        <v>839</v>
      </c>
      <c r="AX55" s="45"/>
      <c r="AY55" s="73" t="s">
        <v>379</v>
      </c>
      <c r="AZ55" s="73" t="s">
        <v>843</v>
      </c>
      <c r="BA55" s="73" t="s">
        <v>1055</v>
      </c>
      <c r="BB55" s="74" t="str">
        <f t="shared" si="5"/>
        <v/>
      </c>
      <c r="BC55" s="73" t="s">
        <v>386</v>
      </c>
      <c r="BD55" s="73" t="s">
        <v>387</v>
      </c>
      <c r="BE55" s="73" t="s">
        <v>573</v>
      </c>
      <c r="BF55" s="73" t="s">
        <v>386</v>
      </c>
      <c r="BG55" s="73" t="s">
        <v>388</v>
      </c>
      <c r="BH55" s="73" t="s">
        <v>573</v>
      </c>
      <c r="BI55" s="73" t="s">
        <v>386</v>
      </c>
      <c r="BJ55" s="73" t="s">
        <v>388</v>
      </c>
      <c r="BK55" s="73" t="s">
        <v>573</v>
      </c>
      <c r="BL55" s="73" t="s">
        <v>386</v>
      </c>
      <c r="BM55" s="73" t="s">
        <v>387</v>
      </c>
      <c r="BN55" s="73" t="s">
        <v>573</v>
      </c>
      <c r="BO55" s="73" t="s">
        <v>386</v>
      </c>
      <c r="BP55" s="73" t="s">
        <v>387</v>
      </c>
      <c r="BQ55" s="73" t="s">
        <v>573</v>
      </c>
      <c r="BR55" s="73" t="s">
        <v>386</v>
      </c>
      <c r="BS55" s="73"/>
      <c r="BT55" s="73"/>
      <c r="BU55" s="73" t="s">
        <v>386</v>
      </c>
      <c r="BV55" s="73"/>
      <c r="BW55" s="73"/>
      <c r="BX55" s="73" t="s">
        <v>394</v>
      </c>
      <c r="BY55" s="73"/>
      <c r="BZ55" s="73"/>
      <c r="CA55" s="73" t="s">
        <v>394</v>
      </c>
      <c r="CB55" s="73"/>
      <c r="CC55" s="73"/>
      <c r="CD55" s="73"/>
      <c r="CE55" s="88"/>
      <c r="CF55" s="88"/>
      <c r="CG55" s="88"/>
      <c r="CH55" s="88"/>
      <c r="CJ55" s="87"/>
      <c r="CK55" s="87"/>
    </row>
    <row r="56" s="66" customFormat="1" ht="77.1" hidden="1" customHeight="1" spans="1:89">
      <c r="A56" s="73">
        <v>50</v>
      </c>
      <c r="B56" s="45" t="s">
        <v>838</v>
      </c>
      <c r="C56" s="45" t="s">
        <v>557</v>
      </c>
      <c r="D56" s="51" t="s">
        <v>439</v>
      </c>
      <c r="E56" s="73"/>
      <c r="F56" s="73" t="s">
        <v>440</v>
      </c>
      <c r="G56" s="73" t="s">
        <v>376</v>
      </c>
      <c r="H56" s="73" t="s">
        <v>133</v>
      </c>
      <c r="I56" s="73"/>
      <c r="J56" s="73">
        <v>202405</v>
      </c>
      <c r="K56" s="73">
        <v>202510</v>
      </c>
      <c r="L56" s="73" t="s">
        <v>14</v>
      </c>
      <c r="M56" s="73"/>
      <c r="N56" s="73"/>
      <c r="O56" s="73"/>
      <c r="P56" s="73" t="s">
        <v>377</v>
      </c>
      <c r="Q56" s="73" t="s">
        <v>378</v>
      </c>
      <c r="R56" s="73" t="s">
        <v>379</v>
      </c>
      <c r="S56" s="73"/>
      <c r="T56" s="73" t="s">
        <v>380</v>
      </c>
      <c r="U56" s="73" t="s">
        <v>379</v>
      </c>
      <c r="V56" s="73" t="s">
        <v>558</v>
      </c>
      <c r="W56" s="73" t="s">
        <v>15</v>
      </c>
      <c r="X56" s="73"/>
      <c r="Y56" s="73"/>
      <c r="Z56" s="73">
        <v>400000</v>
      </c>
      <c r="AA56" s="73">
        <v>100000</v>
      </c>
      <c r="AB56" s="73"/>
      <c r="AC56" s="73" t="s">
        <v>129</v>
      </c>
      <c r="AD56" s="73"/>
      <c r="AE56" s="73" t="s">
        <v>559</v>
      </c>
      <c r="AF56" s="73" t="s">
        <v>560</v>
      </c>
      <c r="AG56" s="73" t="s">
        <v>194</v>
      </c>
      <c r="AH56" s="73" t="s">
        <v>144</v>
      </c>
      <c r="AI56" s="73"/>
      <c r="AJ56" s="73"/>
      <c r="AK56" s="73" t="s">
        <v>582</v>
      </c>
      <c r="AL56" s="73">
        <v>17372739449</v>
      </c>
      <c r="AM56" s="73">
        <v>500</v>
      </c>
      <c r="AN56" s="73"/>
      <c r="AO56" s="73"/>
      <c r="AP56" s="74"/>
      <c r="AQ56" s="74"/>
      <c r="AR56" s="73"/>
      <c r="AS56" s="83" t="s">
        <v>379</v>
      </c>
      <c r="AT56" s="83" t="s">
        <v>386</v>
      </c>
      <c r="AU56" s="84" t="s">
        <v>386</v>
      </c>
      <c r="AV56" s="84"/>
      <c r="AW56" s="73" t="s">
        <v>839</v>
      </c>
      <c r="AX56" s="45"/>
      <c r="AY56" s="73" t="s">
        <v>379</v>
      </c>
      <c r="AZ56" s="73" t="s">
        <v>843</v>
      </c>
      <c r="BA56" s="73" t="s">
        <v>1055</v>
      </c>
      <c r="BB56" s="74" t="str">
        <f t="shared" si="5"/>
        <v/>
      </c>
      <c r="BC56" s="73" t="s">
        <v>386</v>
      </c>
      <c r="BD56" s="73" t="s">
        <v>387</v>
      </c>
      <c r="BE56" s="73" t="s">
        <v>573</v>
      </c>
      <c r="BF56" s="73" t="s">
        <v>386</v>
      </c>
      <c r="BG56" s="73" t="s">
        <v>388</v>
      </c>
      <c r="BH56" s="73" t="s">
        <v>573</v>
      </c>
      <c r="BI56" s="73" t="s">
        <v>386</v>
      </c>
      <c r="BJ56" s="73" t="s">
        <v>388</v>
      </c>
      <c r="BK56" s="73" t="s">
        <v>573</v>
      </c>
      <c r="BL56" s="73" t="s">
        <v>386</v>
      </c>
      <c r="BM56" s="73" t="s">
        <v>387</v>
      </c>
      <c r="BN56" s="73" t="s">
        <v>573</v>
      </c>
      <c r="BO56" s="73" t="s">
        <v>386</v>
      </c>
      <c r="BP56" s="73" t="s">
        <v>387</v>
      </c>
      <c r="BQ56" s="73" t="s">
        <v>573</v>
      </c>
      <c r="BR56" s="73" t="s">
        <v>386</v>
      </c>
      <c r="BS56" s="73"/>
      <c r="BT56" s="73"/>
      <c r="BU56" s="73" t="s">
        <v>386</v>
      </c>
      <c r="BV56" s="73"/>
      <c r="BW56" s="73"/>
      <c r="BX56" s="73" t="s">
        <v>394</v>
      </c>
      <c r="BY56" s="73"/>
      <c r="BZ56" s="73"/>
      <c r="CA56" s="73" t="s">
        <v>394</v>
      </c>
      <c r="CB56" s="73"/>
      <c r="CC56" s="73"/>
      <c r="CD56" s="88"/>
      <c r="CE56" s="88"/>
      <c r="CF56" s="88"/>
      <c r="CG56" s="88"/>
      <c r="CH56" s="88"/>
      <c r="CJ56" s="87"/>
      <c r="CK56" s="87"/>
    </row>
    <row r="57" s="66" customFormat="1" ht="77.1" hidden="1" customHeight="1" spans="1:89">
      <c r="A57" s="73">
        <v>51</v>
      </c>
      <c r="B57" s="45" t="s">
        <v>992</v>
      </c>
      <c r="C57" s="45" t="s">
        <v>557</v>
      </c>
      <c r="D57" s="51" t="s">
        <v>439</v>
      </c>
      <c r="E57" s="73" t="s">
        <v>439</v>
      </c>
      <c r="F57" s="73" t="s">
        <v>440</v>
      </c>
      <c r="G57" s="73" t="s">
        <v>707</v>
      </c>
      <c r="H57" s="73" t="s">
        <v>133</v>
      </c>
      <c r="I57" s="73"/>
      <c r="J57" s="73">
        <v>202405</v>
      </c>
      <c r="K57" s="73">
        <v>202512</v>
      </c>
      <c r="L57" s="73" t="s">
        <v>14</v>
      </c>
      <c r="M57" s="73"/>
      <c r="N57" s="73"/>
      <c r="O57" s="73"/>
      <c r="P57" s="73" t="s">
        <v>491</v>
      </c>
      <c r="Q57" s="73" t="s">
        <v>491</v>
      </c>
      <c r="R57" s="73" t="s">
        <v>379</v>
      </c>
      <c r="S57" s="73" t="s">
        <v>856</v>
      </c>
      <c r="T57" s="73" t="s">
        <v>493</v>
      </c>
      <c r="U57" s="73" t="s">
        <v>379</v>
      </c>
      <c r="V57" s="73" t="s">
        <v>558</v>
      </c>
      <c r="W57" s="73" t="s">
        <v>15</v>
      </c>
      <c r="X57" s="73"/>
      <c r="Y57" s="73"/>
      <c r="Z57" s="73">
        <v>300000</v>
      </c>
      <c r="AA57" s="73">
        <v>100000</v>
      </c>
      <c r="AB57" s="73"/>
      <c r="AC57" s="73" t="s">
        <v>129</v>
      </c>
      <c r="AD57" s="73"/>
      <c r="AE57" s="73" t="s">
        <v>559</v>
      </c>
      <c r="AF57" s="73" t="s">
        <v>560</v>
      </c>
      <c r="AG57" s="73" t="s">
        <v>1030</v>
      </c>
      <c r="AH57" s="73" t="s">
        <v>1068</v>
      </c>
      <c r="AI57" s="73"/>
      <c r="AJ57" s="73"/>
      <c r="AK57" s="73" t="s">
        <v>1069</v>
      </c>
      <c r="AL57" s="73">
        <v>13224852939</v>
      </c>
      <c r="AM57" s="73">
        <v>200</v>
      </c>
      <c r="AN57" s="73"/>
      <c r="AO57" s="73"/>
      <c r="AP57" s="74"/>
      <c r="AQ57" s="74"/>
      <c r="AR57" s="73"/>
      <c r="AS57" s="83" t="s">
        <v>379</v>
      </c>
      <c r="AT57" s="83" t="s">
        <v>386</v>
      </c>
      <c r="AU57" s="84" t="s">
        <v>386</v>
      </c>
      <c r="AV57" s="84"/>
      <c r="AW57" s="83" t="s">
        <v>1070</v>
      </c>
      <c r="AX57" s="84"/>
      <c r="AY57" s="73" t="s">
        <v>379</v>
      </c>
      <c r="AZ57" s="73" t="s">
        <v>1071</v>
      </c>
      <c r="BA57" s="73" t="s">
        <v>718</v>
      </c>
      <c r="BB57" s="74" t="str">
        <f t="shared" si="5"/>
        <v/>
      </c>
      <c r="BC57" s="73" t="s">
        <v>386</v>
      </c>
      <c r="BD57" s="73" t="s">
        <v>387</v>
      </c>
      <c r="BE57" s="73" t="s">
        <v>573</v>
      </c>
      <c r="BF57" s="73" t="s">
        <v>394</v>
      </c>
      <c r="BG57" s="73"/>
      <c r="BH57" s="73"/>
      <c r="BI57" s="73" t="s">
        <v>386</v>
      </c>
      <c r="BJ57" s="73"/>
      <c r="BK57" s="73"/>
      <c r="BL57" s="73" t="s">
        <v>386</v>
      </c>
      <c r="BM57" s="73" t="s">
        <v>387</v>
      </c>
      <c r="BN57" s="73" t="s">
        <v>573</v>
      </c>
      <c r="BO57" s="73" t="s">
        <v>386</v>
      </c>
      <c r="BP57" s="73" t="s">
        <v>387</v>
      </c>
      <c r="BQ57" s="73" t="s">
        <v>573</v>
      </c>
      <c r="BR57" s="73" t="s">
        <v>394</v>
      </c>
      <c r="BS57" s="73"/>
      <c r="BT57" s="73"/>
      <c r="BU57" s="73" t="s">
        <v>394</v>
      </c>
      <c r="BV57" s="73"/>
      <c r="BW57" s="73"/>
      <c r="BX57" s="73" t="s">
        <v>394</v>
      </c>
      <c r="BY57" s="73"/>
      <c r="BZ57" s="73"/>
      <c r="CA57" s="73" t="s">
        <v>394</v>
      </c>
      <c r="CB57" s="73"/>
      <c r="CC57" s="73"/>
      <c r="CD57" s="88" t="s">
        <v>889</v>
      </c>
      <c r="CE57" s="88" t="s">
        <v>425</v>
      </c>
      <c r="CF57" s="88"/>
      <c r="CG57" s="88"/>
      <c r="CH57" s="88"/>
      <c r="CJ57" s="87">
        <f t="shared" ref="CJ57:CJ61" si="11">Z57/10000</f>
        <v>30</v>
      </c>
      <c r="CK57" s="87">
        <f t="shared" ref="CK57:CK61" si="12">AA57/10000</f>
        <v>10</v>
      </c>
    </row>
    <row r="58" s="66" customFormat="1" ht="77.1" hidden="1" customHeight="1" spans="1:89">
      <c r="A58" s="73">
        <v>52</v>
      </c>
      <c r="B58" s="45" t="s">
        <v>198</v>
      </c>
      <c r="C58" s="45" t="s">
        <v>557</v>
      </c>
      <c r="D58" s="51" t="s">
        <v>439</v>
      </c>
      <c r="E58" s="73" t="s">
        <v>439</v>
      </c>
      <c r="F58" s="73" t="s">
        <v>440</v>
      </c>
      <c r="G58" s="73" t="s">
        <v>441</v>
      </c>
      <c r="H58" s="73" t="s">
        <v>133</v>
      </c>
      <c r="I58" s="73">
        <v>202405</v>
      </c>
      <c r="J58" s="73">
        <v>202405</v>
      </c>
      <c r="K58" s="73">
        <v>202510</v>
      </c>
      <c r="L58" s="73" t="s">
        <v>14</v>
      </c>
      <c r="M58" s="73"/>
      <c r="N58" s="73"/>
      <c r="O58" s="73"/>
      <c r="P58" s="73" t="s">
        <v>722</v>
      </c>
      <c r="Q58" s="73" t="s">
        <v>882</v>
      </c>
      <c r="R58" s="73" t="s">
        <v>379</v>
      </c>
      <c r="S58" s="73"/>
      <c r="T58" s="73" t="s">
        <v>883</v>
      </c>
      <c r="U58" s="73" t="s">
        <v>379</v>
      </c>
      <c r="V58" s="73" t="s">
        <v>558</v>
      </c>
      <c r="W58" s="73" t="s">
        <v>15</v>
      </c>
      <c r="X58" s="73"/>
      <c r="Y58" s="73"/>
      <c r="Z58" s="73">
        <v>150000</v>
      </c>
      <c r="AA58" s="73">
        <v>55000</v>
      </c>
      <c r="AB58" s="73"/>
      <c r="AC58" s="73" t="s">
        <v>129</v>
      </c>
      <c r="AD58" s="73"/>
      <c r="AE58" s="73" t="s">
        <v>708</v>
      </c>
      <c r="AF58" s="73" t="s">
        <v>560</v>
      </c>
      <c r="AG58" s="73" t="s">
        <v>1189</v>
      </c>
      <c r="AH58" s="73" t="s">
        <v>200</v>
      </c>
      <c r="AI58" s="73"/>
      <c r="AJ58" s="73"/>
      <c r="AK58" s="73" t="s">
        <v>901</v>
      </c>
      <c r="AL58" s="73">
        <v>13342904741</v>
      </c>
      <c r="AM58" s="73">
        <v>30</v>
      </c>
      <c r="AN58" s="73"/>
      <c r="AO58" s="73"/>
      <c r="AP58" s="73"/>
      <c r="AQ58" s="73"/>
      <c r="AR58" s="73"/>
      <c r="AS58" s="83" t="s">
        <v>379</v>
      </c>
      <c r="AT58" s="83" t="s">
        <v>386</v>
      </c>
      <c r="AU58" s="84" t="s">
        <v>386</v>
      </c>
      <c r="AV58" s="84"/>
      <c r="AW58" s="83" t="s">
        <v>902</v>
      </c>
      <c r="AX58" s="84"/>
      <c r="AY58" s="73" t="s">
        <v>379</v>
      </c>
      <c r="AZ58" s="73" t="s">
        <v>1143</v>
      </c>
      <c r="BA58" s="73" t="s">
        <v>1144</v>
      </c>
      <c r="BB58" s="74" t="str">
        <f t="shared" si="5"/>
        <v/>
      </c>
      <c r="BC58" s="73" t="s">
        <v>386</v>
      </c>
      <c r="BD58" s="73" t="s">
        <v>387</v>
      </c>
      <c r="BE58" s="73" t="s">
        <v>573</v>
      </c>
      <c r="BF58" s="73" t="s">
        <v>394</v>
      </c>
      <c r="BG58" s="73"/>
      <c r="BH58" s="73"/>
      <c r="BI58" s="73" t="s">
        <v>386</v>
      </c>
      <c r="BJ58" s="73"/>
      <c r="BK58" s="73"/>
      <c r="BL58" s="73" t="s">
        <v>386</v>
      </c>
      <c r="BM58" s="73" t="s">
        <v>387</v>
      </c>
      <c r="BN58" s="73" t="s">
        <v>573</v>
      </c>
      <c r="BO58" s="73" t="s">
        <v>386</v>
      </c>
      <c r="BP58" s="73" t="s">
        <v>387</v>
      </c>
      <c r="BQ58" s="73" t="s">
        <v>573</v>
      </c>
      <c r="BR58" s="73" t="s">
        <v>394</v>
      </c>
      <c r="BS58" s="73"/>
      <c r="BT58" s="73"/>
      <c r="BU58" s="73" t="s">
        <v>394</v>
      </c>
      <c r="BV58" s="73"/>
      <c r="BW58" s="73"/>
      <c r="BX58" s="73" t="s">
        <v>394</v>
      </c>
      <c r="BY58" s="73"/>
      <c r="BZ58" s="73"/>
      <c r="CA58" s="73" t="s">
        <v>394</v>
      </c>
      <c r="CB58" s="73"/>
      <c r="CC58" s="73"/>
      <c r="CJ58" s="87">
        <f t="shared" si="11"/>
        <v>15</v>
      </c>
      <c r="CK58" s="87">
        <f t="shared" si="12"/>
        <v>5.5</v>
      </c>
    </row>
    <row r="59" s="66" customFormat="1" ht="77.1" hidden="1" customHeight="1" spans="1:89">
      <c r="A59" s="73">
        <v>53</v>
      </c>
      <c r="B59" s="45" t="s">
        <v>1145</v>
      </c>
      <c r="C59" s="45" t="s">
        <v>557</v>
      </c>
      <c r="D59" s="51" t="s">
        <v>439</v>
      </c>
      <c r="E59" s="73" t="s">
        <v>439</v>
      </c>
      <c r="F59" s="73" t="s">
        <v>440</v>
      </c>
      <c r="G59" s="73" t="s">
        <v>441</v>
      </c>
      <c r="H59" s="73" t="s">
        <v>133</v>
      </c>
      <c r="I59" s="73"/>
      <c r="J59" s="73">
        <v>202405</v>
      </c>
      <c r="K59" s="73">
        <v>202512</v>
      </c>
      <c r="L59" s="73" t="s">
        <v>14</v>
      </c>
      <c r="M59" s="73"/>
      <c r="N59" s="73"/>
      <c r="O59" s="73"/>
      <c r="P59" s="73" t="s">
        <v>722</v>
      </c>
      <c r="Q59" s="73" t="s">
        <v>882</v>
      </c>
      <c r="R59" s="73" t="s">
        <v>379</v>
      </c>
      <c r="S59" s="73"/>
      <c r="T59" s="73" t="s">
        <v>883</v>
      </c>
      <c r="U59" s="73" t="s">
        <v>379</v>
      </c>
      <c r="V59" s="73" t="s">
        <v>558</v>
      </c>
      <c r="W59" s="73" t="s">
        <v>15</v>
      </c>
      <c r="X59" s="73"/>
      <c r="Y59" s="73"/>
      <c r="Z59" s="73">
        <v>150000</v>
      </c>
      <c r="AA59" s="73">
        <v>50000</v>
      </c>
      <c r="AB59" s="73"/>
      <c r="AC59" s="73" t="s">
        <v>129</v>
      </c>
      <c r="AD59" s="73"/>
      <c r="AE59" s="73" t="s">
        <v>708</v>
      </c>
      <c r="AF59" s="73" t="s">
        <v>560</v>
      </c>
      <c r="AG59" s="73" t="s">
        <v>1190</v>
      </c>
      <c r="AH59" s="73" t="s">
        <v>203</v>
      </c>
      <c r="AI59" s="73"/>
      <c r="AJ59" s="73"/>
      <c r="AK59" s="73" t="s">
        <v>901</v>
      </c>
      <c r="AL59" s="73">
        <v>13342904741</v>
      </c>
      <c r="AM59" s="73">
        <v>30</v>
      </c>
      <c r="AN59" s="73"/>
      <c r="AO59" s="73"/>
      <c r="AP59" s="74"/>
      <c r="AQ59" s="74"/>
      <c r="AR59" s="73"/>
      <c r="AS59" s="83" t="s">
        <v>379</v>
      </c>
      <c r="AT59" s="83" t="s">
        <v>386</v>
      </c>
      <c r="AU59" s="84" t="s">
        <v>386</v>
      </c>
      <c r="AV59" s="84"/>
      <c r="AW59" s="83" t="s">
        <v>902</v>
      </c>
      <c r="AX59" s="84"/>
      <c r="AY59" s="73" t="s">
        <v>379</v>
      </c>
      <c r="AZ59" s="73" t="s">
        <v>1143</v>
      </c>
      <c r="BA59" s="73" t="s">
        <v>1144</v>
      </c>
      <c r="BB59" s="74" t="str">
        <f t="shared" si="5"/>
        <v/>
      </c>
      <c r="BC59" s="73" t="s">
        <v>386</v>
      </c>
      <c r="BD59" s="73" t="s">
        <v>387</v>
      </c>
      <c r="BE59" s="73" t="s">
        <v>573</v>
      </c>
      <c r="BF59" s="73" t="s">
        <v>394</v>
      </c>
      <c r="BG59" s="73"/>
      <c r="BH59" s="73"/>
      <c r="BI59" s="73" t="s">
        <v>386</v>
      </c>
      <c r="BJ59" s="73"/>
      <c r="BK59" s="73"/>
      <c r="BL59" s="73" t="s">
        <v>386</v>
      </c>
      <c r="BM59" s="73" t="s">
        <v>387</v>
      </c>
      <c r="BN59" s="73" t="s">
        <v>573</v>
      </c>
      <c r="BO59" s="73" t="s">
        <v>386</v>
      </c>
      <c r="BP59" s="73" t="s">
        <v>387</v>
      </c>
      <c r="BQ59" s="73" t="s">
        <v>573</v>
      </c>
      <c r="BR59" s="73" t="s">
        <v>394</v>
      </c>
      <c r="BS59" s="73"/>
      <c r="BT59" s="73"/>
      <c r="BU59" s="73" t="s">
        <v>394</v>
      </c>
      <c r="BV59" s="73"/>
      <c r="BW59" s="73"/>
      <c r="BX59" s="73" t="s">
        <v>394</v>
      </c>
      <c r="BY59" s="73"/>
      <c r="BZ59" s="73"/>
      <c r="CA59" s="73" t="s">
        <v>394</v>
      </c>
      <c r="CB59" s="73"/>
      <c r="CC59" s="73"/>
      <c r="CD59" s="88"/>
      <c r="CE59" s="88"/>
      <c r="CF59" s="88"/>
      <c r="CG59" s="88" t="s">
        <v>906</v>
      </c>
      <c r="CH59" s="88"/>
      <c r="CJ59" s="87">
        <f t="shared" si="11"/>
        <v>15</v>
      </c>
      <c r="CK59" s="87">
        <f t="shared" si="12"/>
        <v>5</v>
      </c>
    </row>
    <row r="60" s="66" customFormat="1" ht="77.1" hidden="1" customHeight="1" spans="1:89">
      <c r="A60" s="73">
        <v>54</v>
      </c>
      <c r="B60" s="45" t="s">
        <v>700</v>
      </c>
      <c r="C60" s="51" t="s">
        <v>557</v>
      </c>
      <c r="D60" s="51" t="s">
        <v>374</v>
      </c>
      <c r="E60" s="73" t="s">
        <v>1059</v>
      </c>
      <c r="F60" s="73" t="s">
        <v>503</v>
      </c>
      <c r="G60" s="73" t="s">
        <v>398</v>
      </c>
      <c r="H60" s="73">
        <v>2024</v>
      </c>
      <c r="I60" s="73"/>
      <c r="J60" s="73">
        <v>202404</v>
      </c>
      <c r="K60" s="73">
        <v>202412</v>
      </c>
      <c r="L60" s="73" t="s">
        <v>14</v>
      </c>
      <c r="M60" s="73"/>
      <c r="N60" s="73"/>
      <c r="O60" s="73"/>
      <c r="P60" s="73" t="s">
        <v>377</v>
      </c>
      <c r="Q60" s="73" t="s">
        <v>378</v>
      </c>
      <c r="R60" s="73" t="s">
        <v>379</v>
      </c>
      <c r="S60" s="73"/>
      <c r="T60" s="73" t="s">
        <v>380</v>
      </c>
      <c r="U60" s="73" t="s">
        <v>379</v>
      </c>
      <c r="V60" s="73"/>
      <c r="W60" s="73" t="s">
        <v>15</v>
      </c>
      <c r="X60" s="73"/>
      <c r="Y60" s="73"/>
      <c r="Z60" s="73">
        <v>50000</v>
      </c>
      <c r="AA60" s="73">
        <v>50000</v>
      </c>
      <c r="AB60" s="73"/>
      <c r="AC60" s="73" t="s">
        <v>129</v>
      </c>
      <c r="AD60" s="73"/>
      <c r="AE60" s="73" t="s">
        <v>559</v>
      </c>
      <c r="AF60" s="73" t="s">
        <v>560</v>
      </c>
      <c r="AG60" s="73" t="s">
        <v>701</v>
      </c>
      <c r="AH60" s="73" t="s">
        <v>157</v>
      </c>
      <c r="AI60" s="73"/>
      <c r="AJ60" s="73"/>
      <c r="AK60" s="74" t="s">
        <v>604</v>
      </c>
      <c r="AL60" s="74">
        <v>18686155174</v>
      </c>
      <c r="AM60" s="74"/>
      <c r="AN60" s="74"/>
      <c r="AO60" s="74"/>
      <c r="AP60" s="74"/>
      <c r="AQ60" s="74"/>
      <c r="AR60" s="74"/>
      <c r="AS60" s="83" t="s">
        <v>379</v>
      </c>
      <c r="AT60" s="83" t="s">
        <v>386</v>
      </c>
      <c r="AU60" s="84" t="s">
        <v>386</v>
      </c>
      <c r="AV60" s="84"/>
      <c r="AW60" s="83" t="s">
        <v>693</v>
      </c>
      <c r="AX60" s="84"/>
      <c r="AY60" s="73" t="s">
        <v>379</v>
      </c>
      <c r="AZ60" s="73" t="s">
        <v>698</v>
      </c>
      <c r="BA60" s="73" t="s">
        <v>1058</v>
      </c>
      <c r="BB60" s="74" t="str">
        <f t="shared" si="5"/>
        <v/>
      </c>
      <c r="BC60" s="74" t="s">
        <v>386</v>
      </c>
      <c r="BD60" s="74" t="s">
        <v>387</v>
      </c>
      <c r="BE60" s="74" t="s">
        <v>573</v>
      </c>
      <c r="BF60" s="74" t="s">
        <v>394</v>
      </c>
      <c r="BG60" s="74"/>
      <c r="BH60" s="74"/>
      <c r="BI60" s="74" t="s">
        <v>379</v>
      </c>
      <c r="BJ60" s="74"/>
      <c r="BK60" s="74"/>
      <c r="BL60" s="74" t="s">
        <v>386</v>
      </c>
      <c r="BM60" s="74" t="s">
        <v>387</v>
      </c>
      <c r="BN60" s="74" t="s">
        <v>573</v>
      </c>
      <c r="BO60" s="74" t="s">
        <v>386</v>
      </c>
      <c r="BP60" s="74" t="s">
        <v>387</v>
      </c>
      <c r="BQ60" s="74" t="s">
        <v>573</v>
      </c>
      <c r="BR60" s="74" t="s">
        <v>394</v>
      </c>
      <c r="BS60" s="74"/>
      <c r="BT60" s="74"/>
      <c r="BU60" s="74" t="s">
        <v>394</v>
      </c>
      <c r="BV60" s="74"/>
      <c r="BW60" s="74"/>
      <c r="BX60" s="74" t="s">
        <v>394</v>
      </c>
      <c r="BY60" s="74"/>
      <c r="BZ60" s="74"/>
      <c r="CA60" s="74" t="s">
        <v>394</v>
      </c>
      <c r="CB60" s="74"/>
      <c r="CC60" s="74"/>
      <c r="CJ60" s="87">
        <f t="shared" si="11"/>
        <v>5</v>
      </c>
      <c r="CK60" s="87">
        <f t="shared" si="12"/>
        <v>5</v>
      </c>
    </row>
    <row r="61" s="66" customFormat="1" ht="77.1" hidden="1" customHeight="1" spans="1:89">
      <c r="A61" s="73">
        <v>55</v>
      </c>
      <c r="B61" s="45" t="s">
        <v>207</v>
      </c>
      <c r="C61" s="51" t="s">
        <v>557</v>
      </c>
      <c r="D61" s="51" t="s">
        <v>374</v>
      </c>
      <c r="E61" s="73" t="s">
        <v>1059</v>
      </c>
      <c r="F61" s="73" t="s">
        <v>503</v>
      </c>
      <c r="G61" s="73" t="s">
        <v>707</v>
      </c>
      <c r="H61" s="73" t="s">
        <v>133</v>
      </c>
      <c r="I61" s="73"/>
      <c r="J61" s="73">
        <v>202404</v>
      </c>
      <c r="K61" s="73">
        <v>202512</v>
      </c>
      <c r="L61" s="73" t="s">
        <v>14</v>
      </c>
      <c r="M61" s="73"/>
      <c r="N61" s="73"/>
      <c r="O61" s="73"/>
      <c r="P61" s="73" t="s">
        <v>400</v>
      </c>
      <c r="Q61" s="73" t="s">
        <v>401</v>
      </c>
      <c r="R61" s="73"/>
      <c r="S61" s="73"/>
      <c r="T61" s="73" t="s">
        <v>402</v>
      </c>
      <c r="U61" s="73" t="s">
        <v>379</v>
      </c>
      <c r="V61" s="73" t="s">
        <v>558</v>
      </c>
      <c r="W61" s="73" t="s">
        <v>15</v>
      </c>
      <c r="X61" s="73"/>
      <c r="Y61" s="73"/>
      <c r="Z61" s="73">
        <v>100000</v>
      </c>
      <c r="AA61" s="73">
        <v>40000</v>
      </c>
      <c r="AB61" s="73"/>
      <c r="AC61" s="73" t="s">
        <v>129</v>
      </c>
      <c r="AD61" s="73"/>
      <c r="AE61" s="73" t="s">
        <v>708</v>
      </c>
      <c r="AF61" s="73" t="s">
        <v>560</v>
      </c>
      <c r="AG61" s="73" t="s">
        <v>208</v>
      </c>
      <c r="AH61" s="73" t="s">
        <v>209</v>
      </c>
      <c r="AI61" s="73"/>
      <c r="AJ61" s="73"/>
      <c r="AK61" s="73" t="s">
        <v>709</v>
      </c>
      <c r="AL61" s="73">
        <v>18686194567</v>
      </c>
      <c r="AM61" s="73">
        <v>100</v>
      </c>
      <c r="AN61" s="73"/>
      <c r="AO61" s="73"/>
      <c r="AP61" s="74"/>
      <c r="AQ61" s="74"/>
      <c r="AR61" s="73"/>
      <c r="AS61" s="83" t="s">
        <v>379</v>
      </c>
      <c r="AT61" s="83" t="s">
        <v>386</v>
      </c>
      <c r="AU61" s="84" t="s">
        <v>386</v>
      </c>
      <c r="AV61" s="84"/>
      <c r="AW61" s="83" t="s">
        <v>710</v>
      </c>
      <c r="AX61" s="84"/>
      <c r="AY61" s="73" t="s">
        <v>379</v>
      </c>
      <c r="AZ61" s="73" t="s">
        <v>715</v>
      </c>
      <c r="BA61" s="73" t="s">
        <v>718</v>
      </c>
      <c r="BB61" s="74" t="str">
        <f t="shared" si="5"/>
        <v/>
      </c>
      <c r="BC61" s="73" t="s">
        <v>386</v>
      </c>
      <c r="BD61" s="73" t="s">
        <v>387</v>
      </c>
      <c r="BE61" s="73" t="s">
        <v>573</v>
      </c>
      <c r="BF61" s="73" t="s">
        <v>386</v>
      </c>
      <c r="BG61" s="73" t="s">
        <v>388</v>
      </c>
      <c r="BH61" s="73" t="s">
        <v>573</v>
      </c>
      <c r="BI61" s="73" t="s">
        <v>386</v>
      </c>
      <c r="BJ61" s="73" t="s">
        <v>388</v>
      </c>
      <c r="BK61" s="73" t="s">
        <v>573</v>
      </c>
      <c r="BL61" s="73" t="s">
        <v>386</v>
      </c>
      <c r="BM61" s="73" t="s">
        <v>387</v>
      </c>
      <c r="BN61" s="73" t="s">
        <v>573</v>
      </c>
      <c r="BO61" s="73" t="s">
        <v>386</v>
      </c>
      <c r="BP61" s="73" t="s">
        <v>387</v>
      </c>
      <c r="BQ61" s="73" t="s">
        <v>573</v>
      </c>
      <c r="BR61" s="73" t="s">
        <v>386</v>
      </c>
      <c r="BS61" s="73" t="s">
        <v>388</v>
      </c>
      <c r="BT61" s="73" t="s">
        <v>573</v>
      </c>
      <c r="BU61" s="73" t="s">
        <v>386</v>
      </c>
      <c r="BV61" s="73" t="s">
        <v>388</v>
      </c>
      <c r="BW61" s="73" t="s">
        <v>573</v>
      </c>
      <c r="BX61" s="73" t="s">
        <v>394</v>
      </c>
      <c r="BY61" s="73"/>
      <c r="BZ61" s="73"/>
      <c r="CA61" s="73" t="s">
        <v>394</v>
      </c>
      <c r="CB61" s="73"/>
      <c r="CC61" s="73"/>
      <c r="CD61" s="88"/>
      <c r="CE61" s="88" t="s">
        <v>425</v>
      </c>
      <c r="CF61" s="88"/>
      <c r="CG61" s="88"/>
      <c r="CH61" s="88"/>
      <c r="CJ61" s="87">
        <f t="shared" si="11"/>
        <v>10</v>
      </c>
      <c r="CK61" s="87">
        <f t="shared" si="12"/>
        <v>4</v>
      </c>
    </row>
    <row r="62" s="66" customFormat="1" ht="66.95" hidden="1" customHeight="1" spans="1:89">
      <c r="A62" s="73">
        <v>56</v>
      </c>
      <c r="B62" s="45" t="s">
        <v>852</v>
      </c>
      <c r="C62" s="45" t="s">
        <v>557</v>
      </c>
      <c r="D62" s="51" t="s">
        <v>439</v>
      </c>
      <c r="E62" s="73"/>
      <c r="F62" s="73" t="s">
        <v>440</v>
      </c>
      <c r="G62" s="73" t="s">
        <v>376</v>
      </c>
      <c r="H62" s="73">
        <v>2024</v>
      </c>
      <c r="I62" s="73"/>
      <c r="J62" s="73">
        <v>202405</v>
      </c>
      <c r="K62" s="73">
        <v>202412</v>
      </c>
      <c r="L62" s="73" t="s">
        <v>14</v>
      </c>
      <c r="M62" s="73"/>
      <c r="N62" s="73"/>
      <c r="O62" s="73"/>
      <c r="P62" s="73" t="s">
        <v>377</v>
      </c>
      <c r="Q62" s="73" t="s">
        <v>378</v>
      </c>
      <c r="R62" s="73" t="s">
        <v>379</v>
      </c>
      <c r="S62" s="73"/>
      <c r="T62" s="73" t="s">
        <v>380</v>
      </c>
      <c r="U62" s="73" t="s">
        <v>379</v>
      </c>
      <c r="V62" s="73" t="s">
        <v>558</v>
      </c>
      <c r="W62" s="73" t="s">
        <v>15</v>
      </c>
      <c r="X62" s="73"/>
      <c r="Y62" s="73"/>
      <c r="Z62" s="73">
        <v>30000</v>
      </c>
      <c r="AA62" s="73">
        <v>30000</v>
      </c>
      <c r="AB62" s="73"/>
      <c r="AC62" s="73" t="s">
        <v>129</v>
      </c>
      <c r="AD62" s="73"/>
      <c r="AE62" s="73" t="s">
        <v>708</v>
      </c>
      <c r="AF62" s="73" t="s">
        <v>560</v>
      </c>
      <c r="AG62" s="73" t="s">
        <v>853</v>
      </c>
      <c r="AH62" s="73" t="s">
        <v>144</v>
      </c>
      <c r="AI62" s="73"/>
      <c r="AJ62" s="73"/>
      <c r="AK62" s="73" t="s">
        <v>582</v>
      </c>
      <c r="AL62" s="73">
        <v>17372739449</v>
      </c>
      <c r="AM62" s="73">
        <v>0</v>
      </c>
      <c r="AN62" s="73"/>
      <c r="AO62" s="73"/>
      <c r="AP62" s="74"/>
      <c r="AQ62" s="74"/>
      <c r="AR62" s="73"/>
      <c r="AS62" s="83" t="s">
        <v>379</v>
      </c>
      <c r="AT62" s="83" t="s">
        <v>386</v>
      </c>
      <c r="AU62" s="84" t="s">
        <v>386</v>
      </c>
      <c r="AV62" s="84"/>
      <c r="AW62" s="73" t="s">
        <v>854</v>
      </c>
      <c r="AX62" s="45"/>
      <c r="AY62" s="73" t="s">
        <v>379</v>
      </c>
      <c r="AZ62" s="73" t="s">
        <v>843</v>
      </c>
      <c r="BA62" s="73" t="s">
        <v>1055</v>
      </c>
      <c r="BB62" s="74" t="str">
        <f t="shared" si="5"/>
        <v/>
      </c>
      <c r="BC62" s="73" t="s">
        <v>386</v>
      </c>
      <c r="BD62" s="73" t="s">
        <v>387</v>
      </c>
      <c r="BE62" s="73" t="s">
        <v>573</v>
      </c>
      <c r="BF62" s="73" t="s">
        <v>386</v>
      </c>
      <c r="BG62" s="73" t="s">
        <v>388</v>
      </c>
      <c r="BH62" s="73" t="s">
        <v>573</v>
      </c>
      <c r="BI62" s="73" t="s">
        <v>386</v>
      </c>
      <c r="BJ62" s="73" t="s">
        <v>388</v>
      </c>
      <c r="BK62" s="73" t="s">
        <v>573</v>
      </c>
      <c r="BL62" s="73" t="s">
        <v>386</v>
      </c>
      <c r="BM62" s="73" t="s">
        <v>387</v>
      </c>
      <c r="BN62" s="73" t="s">
        <v>573</v>
      </c>
      <c r="BO62" s="73" t="s">
        <v>386</v>
      </c>
      <c r="BP62" s="73" t="s">
        <v>387</v>
      </c>
      <c r="BQ62" s="73" t="s">
        <v>573</v>
      </c>
      <c r="BR62" s="73" t="s">
        <v>386</v>
      </c>
      <c r="BS62" s="73" t="s">
        <v>388</v>
      </c>
      <c r="BT62" s="73" t="s">
        <v>573</v>
      </c>
      <c r="BU62" s="73" t="s">
        <v>386</v>
      </c>
      <c r="BV62" s="73" t="s">
        <v>388</v>
      </c>
      <c r="BW62" s="73" t="s">
        <v>573</v>
      </c>
      <c r="BX62" s="73" t="s">
        <v>394</v>
      </c>
      <c r="BY62" s="73"/>
      <c r="BZ62" s="73"/>
      <c r="CA62" s="73" t="s">
        <v>394</v>
      </c>
      <c r="CB62" s="73"/>
      <c r="CC62" s="73"/>
      <c r="CD62" s="73"/>
      <c r="CE62" s="73"/>
      <c r="CF62" s="73"/>
      <c r="CG62" s="73"/>
      <c r="CH62" s="73"/>
      <c r="CJ62" s="87"/>
      <c r="CK62" s="87"/>
    </row>
    <row r="63" s="66" customFormat="1" ht="77.1" hidden="1" customHeight="1" spans="1:86">
      <c r="A63" s="73">
        <v>57</v>
      </c>
      <c r="B63" s="45" t="s">
        <v>136</v>
      </c>
      <c r="C63" s="45" t="s">
        <v>557</v>
      </c>
      <c r="D63" s="51" t="s">
        <v>396</v>
      </c>
      <c r="E63" s="73"/>
      <c r="F63" s="73" t="s">
        <v>397</v>
      </c>
      <c r="G63" s="73" t="s">
        <v>441</v>
      </c>
      <c r="H63" s="73" t="s">
        <v>133</v>
      </c>
      <c r="I63" s="73"/>
      <c r="J63" s="73">
        <v>202403</v>
      </c>
      <c r="K63" s="73">
        <v>202505</v>
      </c>
      <c r="L63" s="74" t="s">
        <v>14</v>
      </c>
      <c r="M63" s="73"/>
      <c r="N63" s="73"/>
      <c r="O63" s="73"/>
      <c r="P63" s="73" t="s">
        <v>377</v>
      </c>
      <c r="Q63" s="73" t="s">
        <v>378</v>
      </c>
      <c r="R63" s="73" t="s">
        <v>379</v>
      </c>
      <c r="S63" s="73" t="s">
        <v>427</v>
      </c>
      <c r="T63" s="73" t="s">
        <v>380</v>
      </c>
      <c r="U63" s="73" t="s">
        <v>379</v>
      </c>
      <c r="V63" s="73" t="s">
        <v>558</v>
      </c>
      <c r="W63" s="73" t="s">
        <v>15</v>
      </c>
      <c r="X63" s="73"/>
      <c r="Y63" s="73"/>
      <c r="Z63" s="73">
        <v>50000</v>
      </c>
      <c r="AA63" s="73">
        <v>20000</v>
      </c>
      <c r="AB63" s="73"/>
      <c r="AC63" s="73" t="s">
        <v>129</v>
      </c>
      <c r="AD63" s="73"/>
      <c r="AE63" s="73" t="s">
        <v>559</v>
      </c>
      <c r="AF63" s="73" t="s">
        <v>560</v>
      </c>
      <c r="AG63" s="73" t="s">
        <v>137</v>
      </c>
      <c r="AH63" s="73" t="s">
        <v>138</v>
      </c>
      <c r="AI63" s="73"/>
      <c r="AJ63" s="73"/>
      <c r="AK63" s="74" t="s">
        <v>1147</v>
      </c>
      <c r="AL63" s="74">
        <v>18245015393</v>
      </c>
      <c r="AM63" s="73"/>
      <c r="AN63" s="73"/>
      <c r="AO63" s="73"/>
      <c r="AP63" s="74"/>
      <c r="AQ63" s="74"/>
      <c r="AR63" s="73"/>
      <c r="AS63" s="83" t="s">
        <v>379</v>
      </c>
      <c r="AT63" s="83" t="s">
        <v>379</v>
      </c>
      <c r="AU63" s="84" t="s">
        <v>386</v>
      </c>
      <c r="AV63" s="84"/>
      <c r="AW63" s="83" t="s">
        <v>562</v>
      </c>
      <c r="AX63" s="84"/>
      <c r="AY63" s="73" t="s">
        <v>386</v>
      </c>
      <c r="AZ63" s="73" t="s">
        <v>1191</v>
      </c>
      <c r="BA63" s="73"/>
      <c r="BB63" s="74" t="str">
        <f t="shared" si="5"/>
        <v/>
      </c>
      <c r="BC63" s="73" t="s">
        <v>386</v>
      </c>
      <c r="BD63" s="73" t="s">
        <v>387</v>
      </c>
      <c r="BE63" s="73" t="s">
        <v>573</v>
      </c>
      <c r="BF63" s="73" t="s">
        <v>394</v>
      </c>
      <c r="BG63" s="73"/>
      <c r="BH63" s="73"/>
      <c r="BI63" s="73" t="s">
        <v>394</v>
      </c>
      <c r="BJ63" s="73"/>
      <c r="BK63" s="73"/>
      <c r="BL63" s="73" t="s">
        <v>386</v>
      </c>
      <c r="BM63" s="73" t="s">
        <v>387</v>
      </c>
      <c r="BN63" s="73" t="s">
        <v>573</v>
      </c>
      <c r="BO63" s="73" t="s">
        <v>386</v>
      </c>
      <c r="BP63" s="73" t="s">
        <v>387</v>
      </c>
      <c r="BQ63" s="73" t="s">
        <v>573</v>
      </c>
      <c r="BR63" s="73" t="s">
        <v>394</v>
      </c>
      <c r="BS63" s="73"/>
      <c r="BT63" s="73"/>
      <c r="BU63" s="73" t="s">
        <v>394</v>
      </c>
      <c r="BV63" s="73"/>
      <c r="BW63" s="73"/>
      <c r="BX63" s="73" t="s">
        <v>394</v>
      </c>
      <c r="BY63" s="73"/>
      <c r="BZ63" s="73"/>
      <c r="CA63" s="73" t="s">
        <v>394</v>
      </c>
      <c r="CB63" s="73"/>
      <c r="CC63" s="73"/>
      <c r="CD63" s="73"/>
      <c r="CE63" s="73"/>
      <c r="CF63" s="73"/>
      <c r="CG63" s="73"/>
      <c r="CH63" s="73"/>
    </row>
    <row r="64" s="66" customFormat="1" ht="77.1" hidden="1" customHeight="1" spans="1:89">
      <c r="A64" s="73">
        <v>58</v>
      </c>
      <c r="B64" s="45" t="s">
        <v>145</v>
      </c>
      <c r="C64" s="51" t="s">
        <v>557</v>
      </c>
      <c r="D64" s="51" t="s">
        <v>374</v>
      </c>
      <c r="E64" s="73" t="s">
        <v>1051</v>
      </c>
      <c r="F64" s="73" t="s">
        <v>595</v>
      </c>
      <c r="G64" s="73" t="s">
        <v>406</v>
      </c>
      <c r="H64" s="73" t="s">
        <v>133</v>
      </c>
      <c r="I64" s="73">
        <v>202105</v>
      </c>
      <c r="J64" s="73">
        <v>202404</v>
      </c>
      <c r="K64" s="73">
        <v>202510</v>
      </c>
      <c r="L64" s="73" t="s">
        <v>14</v>
      </c>
      <c r="M64" s="73"/>
      <c r="N64" s="73"/>
      <c r="O64" s="73"/>
      <c r="P64" s="73" t="s">
        <v>433</v>
      </c>
      <c r="Q64" s="73" t="s">
        <v>574</v>
      </c>
      <c r="R64" s="73" t="s">
        <v>379</v>
      </c>
      <c r="S64" s="73" t="s">
        <v>427</v>
      </c>
      <c r="T64" s="73" t="s">
        <v>493</v>
      </c>
      <c r="U64" s="73" t="s">
        <v>379</v>
      </c>
      <c r="V64" s="73"/>
      <c r="W64" s="73" t="s">
        <v>15</v>
      </c>
      <c r="X64" s="73"/>
      <c r="Y64" s="73"/>
      <c r="Z64" s="73">
        <v>30000</v>
      </c>
      <c r="AA64" s="73">
        <v>15000</v>
      </c>
      <c r="AB64" s="73"/>
      <c r="AC64" s="73" t="s">
        <v>129</v>
      </c>
      <c r="AD64" s="73"/>
      <c r="AE64" s="73" t="s">
        <v>559</v>
      </c>
      <c r="AF64" s="73" t="s">
        <v>560</v>
      </c>
      <c r="AG64" s="73" t="s">
        <v>146</v>
      </c>
      <c r="AH64" s="73" t="s">
        <v>147</v>
      </c>
      <c r="AI64" s="73"/>
      <c r="AJ64" s="73"/>
      <c r="AK64" s="74" t="s">
        <v>575</v>
      </c>
      <c r="AL64" s="74">
        <v>17678032434</v>
      </c>
      <c r="AM64" s="74">
        <v>30</v>
      </c>
      <c r="AN64" s="74"/>
      <c r="AO64" s="74"/>
      <c r="AP64" s="74"/>
      <c r="AQ64" s="74"/>
      <c r="AR64" s="74"/>
      <c r="AS64" s="83" t="s">
        <v>379</v>
      </c>
      <c r="AT64" s="83" t="s">
        <v>379</v>
      </c>
      <c r="AU64" s="84" t="s">
        <v>386</v>
      </c>
      <c r="AV64" s="84"/>
      <c r="AW64" s="83" t="s">
        <v>576</v>
      </c>
      <c r="AX64" s="84"/>
      <c r="AY64" s="73" t="s">
        <v>386</v>
      </c>
      <c r="AZ64" s="85" t="s">
        <v>1192</v>
      </c>
      <c r="BA64" s="73"/>
      <c r="BB64" s="74" t="str">
        <f t="shared" si="5"/>
        <v/>
      </c>
      <c r="BC64" s="74" t="s">
        <v>386</v>
      </c>
      <c r="BD64" s="74" t="s">
        <v>387</v>
      </c>
      <c r="BE64" s="74" t="s">
        <v>573</v>
      </c>
      <c r="BF64" s="74" t="s">
        <v>394</v>
      </c>
      <c r="BG64" s="74"/>
      <c r="BH64" s="74"/>
      <c r="BI64" s="74" t="s">
        <v>386</v>
      </c>
      <c r="BJ64" s="74"/>
      <c r="BK64" s="74"/>
      <c r="BL64" s="74" t="s">
        <v>386</v>
      </c>
      <c r="BM64" s="74" t="s">
        <v>387</v>
      </c>
      <c r="BN64" s="74" t="s">
        <v>573</v>
      </c>
      <c r="BO64" s="74" t="s">
        <v>386</v>
      </c>
      <c r="BP64" s="74" t="s">
        <v>387</v>
      </c>
      <c r="BQ64" s="74" t="s">
        <v>573</v>
      </c>
      <c r="BR64" s="74" t="s">
        <v>394</v>
      </c>
      <c r="BS64" s="74"/>
      <c r="BT64" s="74"/>
      <c r="BU64" s="74" t="s">
        <v>394</v>
      </c>
      <c r="BV64" s="74"/>
      <c r="BW64" s="74"/>
      <c r="BX64" s="74" t="s">
        <v>394</v>
      </c>
      <c r="BY64" s="74"/>
      <c r="BZ64" s="74"/>
      <c r="CA64" s="74" t="s">
        <v>394</v>
      </c>
      <c r="CB64" s="74"/>
      <c r="CC64" s="74"/>
      <c r="CD64" s="74" t="s">
        <v>386</v>
      </c>
      <c r="CE64" s="74"/>
      <c r="CF64" s="74"/>
      <c r="CG64" s="74"/>
      <c r="CH64" s="74"/>
      <c r="CJ64" s="87">
        <f t="shared" ref="CJ64:CJ68" si="13">Z64/10000</f>
        <v>3</v>
      </c>
      <c r="CK64" s="87">
        <f t="shared" ref="CK64:CK68" si="14">AA64/10000</f>
        <v>1.5</v>
      </c>
    </row>
    <row r="65" ht="77.1" hidden="1" customHeight="1" spans="1:89">
      <c r="A65" s="73">
        <v>59</v>
      </c>
      <c r="B65" s="45" t="s">
        <v>993</v>
      </c>
      <c r="C65" s="45" t="s">
        <v>557</v>
      </c>
      <c r="D65" s="51" t="s">
        <v>994</v>
      </c>
      <c r="E65" s="73" t="s">
        <v>439</v>
      </c>
      <c r="F65" s="73" t="s">
        <v>1193</v>
      </c>
      <c r="G65" s="73" t="s">
        <v>462</v>
      </c>
      <c r="H65" s="73" t="s">
        <v>133</v>
      </c>
      <c r="I65" s="73">
        <v>202405</v>
      </c>
      <c r="J65" s="73">
        <v>202405</v>
      </c>
      <c r="K65" s="73">
        <v>202510</v>
      </c>
      <c r="L65" s="73" t="s">
        <v>14</v>
      </c>
      <c r="M65" s="73"/>
      <c r="N65" s="73"/>
      <c r="O65" s="73"/>
      <c r="P65" s="73" t="s">
        <v>464</v>
      </c>
      <c r="Q65" s="73" t="s">
        <v>574</v>
      </c>
      <c r="R65" s="73"/>
      <c r="S65" s="73"/>
      <c r="T65" s="73" t="s">
        <v>493</v>
      </c>
      <c r="U65" s="73" t="s">
        <v>379</v>
      </c>
      <c r="V65" s="73" t="s">
        <v>558</v>
      </c>
      <c r="W65" s="73" t="s">
        <v>15</v>
      </c>
      <c r="X65" s="73"/>
      <c r="Y65" s="73" t="s">
        <v>723</v>
      </c>
      <c r="Z65" s="73">
        <v>10000</v>
      </c>
      <c r="AA65" s="73">
        <v>5000</v>
      </c>
      <c r="AB65" s="73"/>
      <c r="AC65" s="73" t="s">
        <v>129</v>
      </c>
      <c r="AD65" s="73" t="s">
        <v>416</v>
      </c>
      <c r="AE65" s="73" t="s">
        <v>708</v>
      </c>
      <c r="AF65" s="73" t="s">
        <v>560</v>
      </c>
      <c r="AG65" s="73" t="s">
        <v>1032</v>
      </c>
      <c r="AH65" s="73" t="s">
        <v>1194</v>
      </c>
      <c r="AI65" s="73"/>
      <c r="AJ65" s="73"/>
      <c r="AK65" s="73" t="s">
        <v>1195</v>
      </c>
      <c r="AL65" s="73">
        <v>18601018845</v>
      </c>
      <c r="AM65" s="74"/>
      <c r="AN65" s="74"/>
      <c r="AO65" s="74"/>
      <c r="AP65" s="74"/>
      <c r="AQ65" s="74"/>
      <c r="AR65" s="74"/>
      <c r="AS65" s="83" t="s">
        <v>379</v>
      </c>
      <c r="AT65" s="83" t="s">
        <v>379</v>
      </c>
      <c r="AU65" s="84" t="s">
        <v>386</v>
      </c>
      <c r="AV65" s="84"/>
      <c r="AW65" s="83" t="s">
        <v>1196</v>
      </c>
      <c r="AX65" s="84"/>
      <c r="AY65" s="73" t="s">
        <v>386</v>
      </c>
      <c r="AZ65" s="73" t="s">
        <v>1196</v>
      </c>
      <c r="BA65" s="73"/>
      <c r="BB65" s="74" t="str">
        <f t="shared" si="5"/>
        <v/>
      </c>
      <c r="BC65" s="74" t="s">
        <v>386</v>
      </c>
      <c r="BD65" s="74" t="s">
        <v>387</v>
      </c>
      <c r="BE65" s="74" t="s">
        <v>573</v>
      </c>
      <c r="BF65" s="74" t="s">
        <v>394</v>
      </c>
      <c r="BG65" s="74"/>
      <c r="BH65" s="74"/>
      <c r="BI65" s="74" t="s">
        <v>394</v>
      </c>
      <c r="BJ65" s="74"/>
      <c r="BK65" s="74"/>
      <c r="BL65" s="74" t="s">
        <v>394</v>
      </c>
      <c r="BM65" s="74"/>
      <c r="BN65" s="74"/>
      <c r="BO65" s="74" t="s">
        <v>394</v>
      </c>
      <c r="BP65" s="74"/>
      <c r="BQ65" s="74"/>
      <c r="BR65" s="74" t="s">
        <v>394</v>
      </c>
      <c r="BS65" s="74"/>
      <c r="BT65" s="74"/>
      <c r="BU65" s="74" t="s">
        <v>394</v>
      </c>
      <c r="BV65" s="74"/>
      <c r="BW65" s="74"/>
      <c r="BX65" s="74" t="s">
        <v>394</v>
      </c>
      <c r="BY65" s="74"/>
      <c r="BZ65" s="74"/>
      <c r="CA65" s="74" t="s">
        <v>394</v>
      </c>
      <c r="CB65" s="74"/>
      <c r="CC65" s="74"/>
      <c r="CD65" s="74"/>
      <c r="CE65" s="74"/>
      <c r="CF65" s="74"/>
      <c r="CG65" s="74"/>
      <c r="CH65" s="74"/>
      <c r="CJ65" s="87">
        <f t="shared" si="13"/>
        <v>1</v>
      </c>
      <c r="CK65" s="87">
        <f t="shared" si="14"/>
        <v>0.5</v>
      </c>
    </row>
    <row r="66" ht="77.1" hidden="1" customHeight="1" spans="1:89">
      <c r="A66" s="73">
        <v>60</v>
      </c>
      <c r="B66" s="45" t="s">
        <v>995</v>
      </c>
      <c r="C66" s="45" t="s">
        <v>557</v>
      </c>
      <c r="D66" s="51" t="s">
        <v>374</v>
      </c>
      <c r="E66" s="73" t="s">
        <v>439</v>
      </c>
      <c r="F66" s="73" t="s">
        <v>503</v>
      </c>
      <c r="G66" s="73" t="s">
        <v>406</v>
      </c>
      <c r="H66" s="73" t="s">
        <v>133</v>
      </c>
      <c r="I66" s="73"/>
      <c r="J66" s="73">
        <v>202403</v>
      </c>
      <c r="K66" s="73">
        <v>202512</v>
      </c>
      <c r="L66" s="73" t="s">
        <v>14</v>
      </c>
      <c r="M66" s="73"/>
      <c r="N66" s="73"/>
      <c r="O66" s="73"/>
      <c r="P66" s="73" t="s">
        <v>377</v>
      </c>
      <c r="Q66" s="73" t="s">
        <v>378</v>
      </c>
      <c r="R66" s="73" t="s">
        <v>379</v>
      </c>
      <c r="S66" s="73" t="s">
        <v>427</v>
      </c>
      <c r="T66" s="73" t="s">
        <v>380</v>
      </c>
      <c r="U66" s="73" t="s">
        <v>379</v>
      </c>
      <c r="V66" s="73"/>
      <c r="W66" s="73" t="s">
        <v>15</v>
      </c>
      <c r="X66" s="73"/>
      <c r="Y66" s="73"/>
      <c r="Z66" s="73">
        <v>10000</v>
      </c>
      <c r="AA66" s="73">
        <v>5000</v>
      </c>
      <c r="AB66" s="73"/>
      <c r="AC66" s="73" t="s">
        <v>129</v>
      </c>
      <c r="AD66" s="73"/>
      <c r="AE66" s="73" t="s">
        <v>559</v>
      </c>
      <c r="AF66" s="73" t="s">
        <v>560</v>
      </c>
      <c r="AG66" s="73" t="s">
        <v>1041</v>
      </c>
      <c r="AH66" s="73" t="s">
        <v>1197</v>
      </c>
      <c r="AI66" s="73"/>
      <c r="AJ66" s="73"/>
      <c r="AK66" s="73" t="s">
        <v>1198</v>
      </c>
      <c r="AL66" s="73">
        <v>13304725783</v>
      </c>
      <c r="AM66" s="73"/>
      <c r="AN66" s="73"/>
      <c r="AO66" s="73"/>
      <c r="AP66" s="74"/>
      <c r="AQ66" s="74"/>
      <c r="AR66" s="73"/>
      <c r="AS66" s="83" t="s">
        <v>379</v>
      </c>
      <c r="AT66" s="83" t="s">
        <v>379</v>
      </c>
      <c r="AU66" s="84" t="s">
        <v>386</v>
      </c>
      <c r="AV66" s="84"/>
      <c r="AW66" s="83" t="s">
        <v>1199</v>
      </c>
      <c r="AX66" s="84"/>
      <c r="AY66" s="73" t="s">
        <v>386</v>
      </c>
      <c r="AZ66" s="73" t="s">
        <v>1200</v>
      </c>
      <c r="BA66" s="73"/>
      <c r="BB66" s="74" t="str">
        <f t="shared" si="5"/>
        <v/>
      </c>
      <c r="BC66" s="73" t="s">
        <v>386</v>
      </c>
      <c r="BD66" s="73" t="s">
        <v>387</v>
      </c>
      <c r="BE66" s="73" t="s">
        <v>573</v>
      </c>
      <c r="BF66" s="73" t="str">
        <f>BI66</f>
        <v>无需办理</v>
      </c>
      <c r="BG66" s="73" t="s">
        <v>388</v>
      </c>
      <c r="BH66" s="73" t="s">
        <v>573</v>
      </c>
      <c r="BI66" s="73" t="s">
        <v>394</v>
      </c>
      <c r="BJ66" s="73" t="s">
        <v>388</v>
      </c>
      <c r="BK66" s="73" t="s">
        <v>573</v>
      </c>
      <c r="BL66" s="73" t="s">
        <v>386</v>
      </c>
      <c r="BM66" s="73" t="s">
        <v>387</v>
      </c>
      <c r="BN66" s="73" t="s">
        <v>573</v>
      </c>
      <c r="BO66" s="73" t="s">
        <v>386</v>
      </c>
      <c r="BP66" s="73" t="s">
        <v>387</v>
      </c>
      <c r="BQ66" s="73" t="s">
        <v>573</v>
      </c>
      <c r="BR66" s="73" t="s">
        <v>394</v>
      </c>
      <c r="BS66" s="73"/>
      <c r="BT66" s="73"/>
      <c r="BU66" s="73" t="s">
        <v>394</v>
      </c>
      <c r="BV66" s="73"/>
      <c r="BW66" s="73"/>
      <c r="BX66" s="73" t="s">
        <v>394</v>
      </c>
      <c r="BY66" s="73"/>
      <c r="BZ66" s="73"/>
      <c r="CA66" s="73" t="s">
        <v>394</v>
      </c>
      <c r="CB66" s="73"/>
      <c r="CC66" s="73"/>
      <c r="CD66" s="73"/>
      <c r="CE66" s="73"/>
      <c r="CF66" s="73"/>
      <c r="CG66" s="73"/>
      <c r="CH66" s="73"/>
      <c r="CJ66" s="87">
        <f t="shared" si="13"/>
        <v>1</v>
      </c>
      <c r="CK66" s="87">
        <f t="shared" si="14"/>
        <v>0.5</v>
      </c>
    </row>
    <row r="67" ht="77.1" hidden="1" customHeight="1" spans="1:89">
      <c r="A67" s="73">
        <v>61</v>
      </c>
      <c r="B67" s="45" t="s">
        <v>220</v>
      </c>
      <c r="C67" s="45" t="s">
        <v>783</v>
      </c>
      <c r="D67" s="51" t="s">
        <v>374</v>
      </c>
      <c r="E67" s="73" t="s">
        <v>1059</v>
      </c>
      <c r="F67" s="73" t="s">
        <v>503</v>
      </c>
      <c r="G67" s="73" t="s">
        <v>406</v>
      </c>
      <c r="H67" s="73" t="s">
        <v>133</v>
      </c>
      <c r="I67" s="73">
        <v>202306</v>
      </c>
      <c r="J67" s="74">
        <v>202403</v>
      </c>
      <c r="K67" s="73">
        <v>202512</v>
      </c>
      <c r="L67" s="73" t="s">
        <v>14</v>
      </c>
      <c r="M67" s="73"/>
      <c r="N67" s="73"/>
      <c r="O67" s="73"/>
      <c r="P67" s="73" t="s">
        <v>464</v>
      </c>
      <c r="Q67" s="73" t="s">
        <v>465</v>
      </c>
      <c r="R67" s="73" t="s">
        <v>379</v>
      </c>
      <c r="S67" s="73" t="s">
        <v>492</v>
      </c>
      <c r="T67" s="73" t="s">
        <v>493</v>
      </c>
      <c r="U67" s="73" t="s">
        <v>379</v>
      </c>
      <c r="V67" s="73"/>
      <c r="W67" s="73" t="s">
        <v>57</v>
      </c>
      <c r="X67" s="73">
        <v>45051</v>
      </c>
      <c r="Y67" s="73"/>
      <c r="Z67" s="73">
        <v>15000</v>
      </c>
      <c r="AA67" s="73">
        <v>3000</v>
      </c>
      <c r="AB67" s="73" t="s">
        <v>784</v>
      </c>
      <c r="AC67" s="73" t="s">
        <v>129</v>
      </c>
      <c r="AD67" s="73" t="s">
        <v>495</v>
      </c>
      <c r="AE67" s="73" t="s">
        <v>559</v>
      </c>
      <c r="AF67" s="73" t="s">
        <v>560</v>
      </c>
      <c r="AG67" s="73" t="s">
        <v>221</v>
      </c>
      <c r="AH67" s="73" t="s">
        <v>222</v>
      </c>
      <c r="AI67" s="73" t="s">
        <v>785</v>
      </c>
      <c r="AJ67" s="73">
        <v>18847222888</v>
      </c>
      <c r="AK67" s="73" t="s">
        <v>786</v>
      </c>
      <c r="AL67" s="74">
        <v>13484722390</v>
      </c>
      <c r="AM67" s="74">
        <v>150</v>
      </c>
      <c r="AN67" s="74">
        <v>60</v>
      </c>
      <c r="AO67" s="74">
        <v>1324.79</v>
      </c>
      <c r="AP67" s="74">
        <v>7300</v>
      </c>
      <c r="AQ67" s="74">
        <v>0</v>
      </c>
      <c r="AR67" s="74">
        <v>0</v>
      </c>
      <c r="AS67" s="83"/>
      <c r="AT67" s="83"/>
      <c r="AU67" s="84" t="s">
        <v>386</v>
      </c>
      <c r="AV67" s="84"/>
      <c r="AW67" s="83" t="s">
        <v>787</v>
      </c>
      <c r="AX67" s="84"/>
      <c r="AY67" s="73" t="s">
        <v>379</v>
      </c>
      <c r="AZ67" s="73" t="s">
        <v>1201</v>
      </c>
      <c r="BA67" s="73" t="s">
        <v>718</v>
      </c>
      <c r="BB67" s="74" t="str">
        <f t="shared" si="5"/>
        <v/>
      </c>
      <c r="BC67" s="74" t="s">
        <v>379</v>
      </c>
      <c r="BD67" s="74" t="s">
        <v>387</v>
      </c>
      <c r="BE67" s="74" t="s">
        <v>389</v>
      </c>
      <c r="BF67" s="73" t="str">
        <f>BI67</f>
        <v>否</v>
      </c>
      <c r="BG67" s="74" t="s">
        <v>388</v>
      </c>
      <c r="BH67" s="74" t="s">
        <v>573</v>
      </c>
      <c r="BI67" s="74" t="s">
        <v>386</v>
      </c>
      <c r="BJ67" s="74" t="s">
        <v>388</v>
      </c>
      <c r="BK67" s="74" t="s">
        <v>573</v>
      </c>
      <c r="BL67" s="74" t="s">
        <v>394</v>
      </c>
      <c r="BM67" s="74" t="s">
        <v>387</v>
      </c>
      <c r="BN67" s="74" t="s">
        <v>573</v>
      </c>
      <c r="BO67" s="74" t="s">
        <v>394</v>
      </c>
      <c r="BP67" s="74" t="s">
        <v>387</v>
      </c>
      <c r="BQ67" s="74" t="s">
        <v>389</v>
      </c>
      <c r="BR67" s="74" t="s">
        <v>394</v>
      </c>
      <c r="BS67" s="74"/>
      <c r="BT67" s="74"/>
      <c r="BU67" s="74" t="s">
        <v>394</v>
      </c>
      <c r="BV67" s="74"/>
      <c r="BW67" s="74"/>
      <c r="BX67" s="74" t="s">
        <v>394</v>
      </c>
      <c r="BY67" s="74"/>
      <c r="BZ67" s="74"/>
      <c r="CA67" s="74" t="s">
        <v>394</v>
      </c>
      <c r="CB67" s="74"/>
      <c r="CC67" s="74"/>
      <c r="CD67" s="74"/>
      <c r="CE67" s="74"/>
      <c r="CF67" s="74"/>
      <c r="CG67" s="74"/>
      <c r="CH67" s="74"/>
      <c r="CJ67" s="87">
        <f t="shared" si="13"/>
        <v>1.5</v>
      </c>
      <c r="CK67" s="87">
        <f t="shared" si="14"/>
        <v>0.3</v>
      </c>
    </row>
    <row r="68" s="66" customFormat="1" ht="77.1" hidden="1" customHeight="1" spans="1:89">
      <c r="A68" s="73">
        <v>62</v>
      </c>
      <c r="B68" s="45" t="s">
        <v>881</v>
      </c>
      <c r="C68" s="45" t="s">
        <v>557</v>
      </c>
      <c r="D68" s="51" t="s">
        <v>439</v>
      </c>
      <c r="E68" s="73" t="s">
        <v>439</v>
      </c>
      <c r="F68" s="73" t="s">
        <v>440</v>
      </c>
      <c r="G68" s="73" t="s">
        <v>441</v>
      </c>
      <c r="H68" s="73" t="s">
        <v>133</v>
      </c>
      <c r="I68" s="73"/>
      <c r="J68" s="73">
        <v>202405</v>
      </c>
      <c r="K68" s="73">
        <v>202512</v>
      </c>
      <c r="L68" s="73" t="s">
        <v>14</v>
      </c>
      <c r="M68" s="73"/>
      <c r="N68" s="73"/>
      <c r="O68" s="73"/>
      <c r="P68" s="73" t="s">
        <v>722</v>
      </c>
      <c r="Q68" s="73" t="s">
        <v>882</v>
      </c>
      <c r="R68" s="73" t="s">
        <v>379</v>
      </c>
      <c r="S68" s="73"/>
      <c r="T68" s="73" t="s">
        <v>883</v>
      </c>
      <c r="U68" s="73" t="s">
        <v>379</v>
      </c>
      <c r="V68" s="73" t="s">
        <v>558</v>
      </c>
      <c r="W68" s="73" t="s">
        <v>15</v>
      </c>
      <c r="X68" s="73"/>
      <c r="Y68" s="73"/>
      <c r="Z68" s="73">
        <v>50000</v>
      </c>
      <c r="AA68" s="73">
        <v>25000</v>
      </c>
      <c r="AB68" s="73"/>
      <c r="AC68" s="73" t="s">
        <v>129</v>
      </c>
      <c r="AD68" s="73"/>
      <c r="AE68" s="73" t="s">
        <v>708</v>
      </c>
      <c r="AF68" s="73" t="s">
        <v>884</v>
      </c>
      <c r="AG68" s="73" t="s">
        <v>885</v>
      </c>
      <c r="AH68" s="73" t="s">
        <v>886</v>
      </c>
      <c r="AI68" s="73"/>
      <c r="AJ68" s="73"/>
      <c r="AK68" s="73" t="s">
        <v>887</v>
      </c>
      <c r="AL68" s="73">
        <v>15049314195</v>
      </c>
      <c r="AM68" s="73">
        <v>10</v>
      </c>
      <c r="AN68" s="73"/>
      <c r="AO68" s="73"/>
      <c r="AP68" s="74"/>
      <c r="AQ68" s="74"/>
      <c r="AR68" s="73"/>
      <c r="AS68" s="83" t="s">
        <v>379</v>
      </c>
      <c r="AT68" s="83" t="s">
        <v>386</v>
      </c>
      <c r="AU68" s="84" t="s">
        <v>386</v>
      </c>
      <c r="AV68" s="84"/>
      <c r="AW68" s="83" t="s">
        <v>877</v>
      </c>
      <c r="AX68" s="84"/>
      <c r="AY68" s="73" t="s">
        <v>379</v>
      </c>
      <c r="AZ68" s="73" t="s">
        <v>715</v>
      </c>
      <c r="BA68" s="73" t="s">
        <v>718</v>
      </c>
      <c r="BB68" s="74" t="str">
        <f t="shared" si="5"/>
        <v/>
      </c>
      <c r="BC68" s="73" t="s">
        <v>386</v>
      </c>
      <c r="BD68" s="73" t="s">
        <v>387</v>
      </c>
      <c r="BE68" s="73" t="s">
        <v>573</v>
      </c>
      <c r="BF68" s="73" t="s">
        <v>394</v>
      </c>
      <c r="BG68" s="73"/>
      <c r="BH68" s="73"/>
      <c r="BI68" s="73" t="s">
        <v>386</v>
      </c>
      <c r="BJ68" s="73"/>
      <c r="BK68" s="73"/>
      <c r="BL68" s="73" t="s">
        <v>386</v>
      </c>
      <c r="BM68" s="73" t="s">
        <v>387</v>
      </c>
      <c r="BN68" s="73" t="s">
        <v>573</v>
      </c>
      <c r="BO68" s="73" t="s">
        <v>386</v>
      </c>
      <c r="BP68" s="73" t="s">
        <v>387</v>
      </c>
      <c r="BQ68" s="73" t="s">
        <v>573</v>
      </c>
      <c r="BR68" s="73" t="s">
        <v>394</v>
      </c>
      <c r="BS68" s="73"/>
      <c r="BT68" s="73"/>
      <c r="BU68" s="73" t="s">
        <v>394</v>
      </c>
      <c r="BV68" s="73"/>
      <c r="BW68" s="73"/>
      <c r="BX68" s="73" t="s">
        <v>394</v>
      </c>
      <c r="BY68" s="73"/>
      <c r="BZ68" s="73"/>
      <c r="CA68" s="73" t="s">
        <v>394</v>
      </c>
      <c r="CB68" s="73"/>
      <c r="CC68" s="73"/>
      <c r="CD68" s="88" t="s">
        <v>889</v>
      </c>
      <c r="CE68" s="88"/>
      <c r="CF68" s="88"/>
      <c r="CG68" s="88"/>
      <c r="CH68" s="88"/>
      <c r="CJ68" s="87">
        <f t="shared" si="13"/>
        <v>5</v>
      </c>
      <c r="CK68" s="87">
        <f t="shared" si="14"/>
        <v>2.5</v>
      </c>
    </row>
    <row r="69" ht="77.1" hidden="1" customHeight="1" spans="1:89">
      <c r="A69" s="73">
        <v>63</v>
      </c>
      <c r="B69" s="45" t="s">
        <v>1033</v>
      </c>
      <c r="C69" s="45" t="s">
        <v>1202</v>
      </c>
      <c r="D69" s="51" t="s">
        <v>460</v>
      </c>
      <c r="E69" s="73"/>
      <c r="F69" s="73" t="s">
        <v>1109</v>
      </c>
      <c r="G69" s="73" t="s">
        <v>462</v>
      </c>
      <c r="H69" s="73" t="s">
        <v>133</v>
      </c>
      <c r="I69" s="73"/>
      <c r="J69" s="73">
        <v>202403</v>
      </c>
      <c r="K69" s="73">
        <v>202506</v>
      </c>
      <c r="L69" s="73" t="s">
        <v>14</v>
      </c>
      <c r="M69" s="73"/>
      <c r="N69" s="73"/>
      <c r="O69" s="73"/>
      <c r="P69" s="73" t="s">
        <v>464</v>
      </c>
      <c r="Q69" s="73" t="s">
        <v>465</v>
      </c>
      <c r="R69" s="73"/>
      <c r="S69" s="73"/>
      <c r="T69" s="73" t="s">
        <v>466</v>
      </c>
      <c r="U69" s="74" t="s">
        <v>379</v>
      </c>
      <c r="V69" s="73" t="s">
        <v>558</v>
      </c>
      <c r="W69" s="73" t="s">
        <v>57</v>
      </c>
      <c r="X69" s="73"/>
      <c r="Y69" s="73"/>
      <c r="Z69" s="73">
        <v>10000</v>
      </c>
      <c r="AA69" s="73">
        <v>5000</v>
      </c>
      <c r="AB69" s="73"/>
      <c r="AC69" s="73" t="s">
        <v>129</v>
      </c>
      <c r="AD69" s="73"/>
      <c r="AE69" s="73" t="s">
        <v>381</v>
      </c>
      <c r="AF69" s="73" t="s">
        <v>382</v>
      </c>
      <c r="AG69" s="73" t="s">
        <v>1034</v>
      </c>
      <c r="AH69" s="73" t="s">
        <v>1203</v>
      </c>
      <c r="AI69" s="73"/>
      <c r="AJ69" s="73"/>
      <c r="AK69" s="73" t="s">
        <v>1204</v>
      </c>
      <c r="AL69" s="73">
        <v>18547209999</v>
      </c>
      <c r="AM69" s="73"/>
      <c r="AN69" s="73"/>
      <c r="AO69" s="73"/>
      <c r="AP69" s="74"/>
      <c r="AQ69" s="74"/>
      <c r="AR69" s="73"/>
      <c r="AS69" s="83" t="s">
        <v>379</v>
      </c>
      <c r="AT69" s="83" t="s">
        <v>379</v>
      </c>
      <c r="AU69" s="84" t="s">
        <v>379</v>
      </c>
      <c r="AV69" s="84"/>
      <c r="AW69" s="83" t="s">
        <v>1205</v>
      </c>
      <c r="AX69" s="84"/>
      <c r="AY69" s="73" t="s">
        <v>386</v>
      </c>
      <c r="AZ69" s="73" t="s">
        <v>1206</v>
      </c>
      <c r="BA69" s="73"/>
      <c r="BB69" s="74" t="str">
        <f t="shared" si="5"/>
        <v>办结</v>
      </c>
      <c r="BC69" s="73" t="s">
        <v>394</v>
      </c>
      <c r="BD69" s="73" t="s">
        <v>387</v>
      </c>
      <c r="BE69" s="73" t="s">
        <v>573</v>
      </c>
      <c r="BF69" s="73" t="s">
        <v>394</v>
      </c>
      <c r="BG69" s="73"/>
      <c r="BH69" s="73"/>
      <c r="BI69" s="73" t="s">
        <v>394</v>
      </c>
      <c r="BJ69" s="73"/>
      <c r="BK69" s="73"/>
      <c r="BL69" s="73" t="s">
        <v>394</v>
      </c>
      <c r="BM69" s="73"/>
      <c r="BN69" s="73"/>
      <c r="BO69" s="73" t="s">
        <v>394</v>
      </c>
      <c r="BP69" s="73"/>
      <c r="BQ69" s="73"/>
      <c r="BR69" s="73" t="s">
        <v>394</v>
      </c>
      <c r="BS69" s="73"/>
      <c r="BT69" s="73"/>
      <c r="BU69" s="73" t="s">
        <v>394</v>
      </c>
      <c r="BV69" s="73"/>
      <c r="BW69" s="73"/>
      <c r="BX69" s="73" t="s">
        <v>394</v>
      </c>
      <c r="BY69" s="73"/>
      <c r="BZ69" s="73"/>
      <c r="CA69" s="73" t="s">
        <v>394</v>
      </c>
      <c r="CB69" s="73"/>
      <c r="CC69" s="73"/>
      <c r="CD69" s="88"/>
      <c r="CE69" s="88"/>
      <c r="CF69" s="88"/>
      <c r="CG69" s="88"/>
      <c r="CH69" s="88"/>
      <c r="CJ69" s="87">
        <f t="shared" ref="CJ69:CJ74" si="15">Z69/10000</f>
        <v>1</v>
      </c>
      <c r="CK69" s="87">
        <f t="shared" ref="CK69:CK74" si="16">AA69/10000</f>
        <v>0.5</v>
      </c>
    </row>
    <row r="70" s="66" customFormat="1" ht="77.1" hidden="1" customHeight="1" spans="1:89">
      <c r="A70" s="73">
        <v>64</v>
      </c>
      <c r="B70" s="45" t="s">
        <v>996</v>
      </c>
      <c r="C70" s="45" t="s">
        <v>1207</v>
      </c>
      <c r="D70" s="51" t="s">
        <v>460</v>
      </c>
      <c r="E70" s="73" t="s">
        <v>1064</v>
      </c>
      <c r="F70" s="73" t="s">
        <v>1109</v>
      </c>
      <c r="G70" s="73" t="s">
        <v>462</v>
      </c>
      <c r="H70" s="73" t="s">
        <v>128</v>
      </c>
      <c r="I70" s="73">
        <v>202309</v>
      </c>
      <c r="J70" s="73">
        <v>202404</v>
      </c>
      <c r="K70" s="73">
        <v>202610</v>
      </c>
      <c r="L70" s="73" t="s">
        <v>14</v>
      </c>
      <c r="M70" s="74" t="s">
        <v>1208</v>
      </c>
      <c r="N70" s="73"/>
      <c r="O70" s="73"/>
      <c r="P70" s="73" t="s">
        <v>464</v>
      </c>
      <c r="Q70" s="73" t="s">
        <v>465</v>
      </c>
      <c r="R70" s="73"/>
      <c r="S70" s="73"/>
      <c r="T70" s="73" t="s">
        <v>466</v>
      </c>
      <c r="U70" s="73" t="s">
        <v>379</v>
      </c>
      <c r="V70" s="73"/>
      <c r="W70" s="73" t="s">
        <v>57</v>
      </c>
      <c r="X70" s="73"/>
      <c r="Y70" s="73">
        <v>103070.37</v>
      </c>
      <c r="Z70" s="73">
        <v>103070.37</v>
      </c>
      <c r="AA70" s="73">
        <v>60000</v>
      </c>
      <c r="AB70" s="73"/>
      <c r="AC70" s="73" t="s">
        <v>129</v>
      </c>
      <c r="AD70" s="73"/>
      <c r="AE70" s="73" t="s">
        <v>559</v>
      </c>
      <c r="AF70" s="73" t="s">
        <v>560</v>
      </c>
      <c r="AG70" s="73" t="s">
        <v>1209</v>
      </c>
      <c r="AH70" s="73" t="s">
        <v>1210</v>
      </c>
      <c r="AI70" s="73" t="s">
        <v>1211</v>
      </c>
      <c r="AJ70" s="73" t="s">
        <v>1212</v>
      </c>
      <c r="AK70" s="73" t="s">
        <v>1211</v>
      </c>
      <c r="AL70" s="73">
        <v>15044974666</v>
      </c>
      <c r="AM70" s="73">
        <v>990.7</v>
      </c>
      <c r="AN70" s="73"/>
      <c r="AO70" s="73"/>
      <c r="AP70" s="73"/>
      <c r="AQ70" s="73"/>
      <c r="AR70" s="73"/>
      <c r="AS70" s="83" t="s">
        <v>379</v>
      </c>
      <c r="AT70" s="83" t="s">
        <v>379</v>
      </c>
      <c r="AU70" s="84" t="s">
        <v>386</v>
      </c>
      <c r="AV70" s="84"/>
      <c r="AW70" s="83" t="s">
        <v>1213</v>
      </c>
      <c r="AX70" s="84"/>
      <c r="AY70" s="73" t="s">
        <v>379</v>
      </c>
      <c r="AZ70" s="73" t="s">
        <v>1214</v>
      </c>
      <c r="BA70" s="73" t="s">
        <v>1215</v>
      </c>
      <c r="BB70" s="74" t="str">
        <f t="shared" si="5"/>
        <v/>
      </c>
      <c r="BC70" s="73" t="s">
        <v>379</v>
      </c>
      <c r="BD70" s="73" t="s">
        <v>387</v>
      </c>
      <c r="BE70" s="73" t="s">
        <v>389</v>
      </c>
      <c r="BF70" s="73" t="str">
        <f>BI70</f>
        <v>否</v>
      </c>
      <c r="BG70" s="73" t="s">
        <v>388</v>
      </c>
      <c r="BH70" s="73" t="s">
        <v>573</v>
      </c>
      <c r="BI70" s="73" t="s">
        <v>386</v>
      </c>
      <c r="BJ70" s="73" t="s">
        <v>388</v>
      </c>
      <c r="BK70" s="73" t="s">
        <v>573</v>
      </c>
      <c r="BL70" s="73" t="s">
        <v>394</v>
      </c>
      <c r="BM70" s="73" t="s">
        <v>387</v>
      </c>
      <c r="BN70" s="73" t="s">
        <v>573</v>
      </c>
      <c r="BO70" s="73" t="s">
        <v>394</v>
      </c>
      <c r="BP70" s="73" t="s">
        <v>387</v>
      </c>
      <c r="BQ70" s="73" t="s">
        <v>573</v>
      </c>
      <c r="BR70" s="73" t="s">
        <v>394</v>
      </c>
      <c r="BS70" s="73"/>
      <c r="BT70" s="73"/>
      <c r="BU70" s="73" t="s">
        <v>394</v>
      </c>
      <c r="BV70" s="73"/>
      <c r="BW70" s="73"/>
      <c r="BX70" s="73" t="s">
        <v>394</v>
      </c>
      <c r="BY70" s="73"/>
      <c r="BZ70" s="73"/>
      <c r="CA70" s="73" t="s">
        <v>394</v>
      </c>
      <c r="CB70" s="73"/>
      <c r="CC70" s="73"/>
      <c r="CJ70" s="87">
        <f t="shared" si="15"/>
        <v>10.307037</v>
      </c>
      <c r="CK70" s="87">
        <f t="shared" si="16"/>
        <v>6</v>
      </c>
    </row>
    <row r="71" s="66" customFormat="1" ht="92.1" hidden="1" customHeight="1" spans="1:89">
      <c r="A71" s="73">
        <v>65</v>
      </c>
      <c r="B71" s="45" t="s">
        <v>997</v>
      </c>
      <c r="C71" s="45" t="s">
        <v>557</v>
      </c>
      <c r="D71" s="51" t="s">
        <v>439</v>
      </c>
      <c r="E71" s="73" t="s">
        <v>439</v>
      </c>
      <c r="F71" s="73" t="s">
        <v>440</v>
      </c>
      <c r="G71" s="73" t="s">
        <v>998</v>
      </c>
      <c r="H71" s="73" t="s">
        <v>133</v>
      </c>
      <c r="I71" s="73">
        <v>202405</v>
      </c>
      <c r="J71" s="73">
        <v>202405</v>
      </c>
      <c r="K71" s="73">
        <v>202510</v>
      </c>
      <c r="L71" s="73" t="s">
        <v>14</v>
      </c>
      <c r="M71" s="73"/>
      <c r="N71" s="73"/>
      <c r="O71" s="73"/>
      <c r="P71" s="73" t="s">
        <v>464</v>
      </c>
      <c r="Q71" s="73" t="s">
        <v>465</v>
      </c>
      <c r="R71" s="73"/>
      <c r="S71" s="73"/>
      <c r="T71" s="73" t="s">
        <v>1133</v>
      </c>
      <c r="U71" s="73" t="s">
        <v>379</v>
      </c>
      <c r="V71" s="73" t="s">
        <v>558</v>
      </c>
      <c r="W71" s="73" t="s">
        <v>57</v>
      </c>
      <c r="X71" s="73"/>
      <c r="Y71" s="73" t="s">
        <v>1134</v>
      </c>
      <c r="Z71" s="73">
        <v>50000</v>
      </c>
      <c r="AA71" s="73">
        <v>25000</v>
      </c>
      <c r="AB71" s="73"/>
      <c r="AC71" s="73" t="s">
        <v>129</v>
      </c>
      <c r="AD71" s="73" t="s">
        <v>416</v>
      </c>
      <c r="AE71" s="73" t="s">
        <v>559</v>
      </c>
      <c r="AF71" s="73" t="s">
        <v>560</v>
      </c>
      <c r="AG71" s="73" t="s">
        <v>1038</v>
      </c>
      <c r="AH71" s="73" t="s">
        <v>1136</v>
      </c>
      <c r="AI71" s="73"/>
      <c r="AJ71" s="73"/>
      <c r="AK71" s="73" t="s">
        <v>1137</v>
      </c>
      <c r="AL71" s="73">
        <v>15088696367</v>
      </c>
      <c r="AM71" s="74">
        <v>50</v>
      </c>
      <c r="AN71" s="74"/>
      <c r="AO71" s="74"/>
      <c r="AP71" s="74"/>
      <c r="AQ71" s="74"/>
      <c r="AR71" s="74"/>
      <c r="AS71" s="83" t="s">
        <v>379</v>
      </c>
      <c r="AT71" s="83" t="s">
        <v>379</v>
      </c>
      <c r="AU71" s="84" t="s">
        <v>386</v>
      </c>
      <c r="AV71" s="84"/>
      <c r="AW71" s="83" t="s">
        <v>1138</v>
      </c>
      <c r="AX71" s="84"/>
      <c r="AY71" s="73" t="s">
        <v>379</v>
      </c>
      <c r="AZ71" s="73" t="s">
        <v>1140</v>
      </c>
      <c r="BA71" s="73" t="s">
        <v>718</v>
      </c>
      <c r="BB71" s="74" t="str">
        <f t="shared" si="5"/>
        <v/>
      </c>
      <c r="BC71" s="74" t="s">
        <v>386</v>
      </c>
      <c r="BD71" s="74" t="s">
        <v>387</v>
      </c>
      <c r="BE71" s="74" t="s">
        <v>573</v>
      </c>
      <c r="BF71" s="74" t="s">
        <v>386</v>
      </c>
      <c r="BG71" s="74" t="s">
        <v>388</v>
      </c>
      <c r="BH71" s="74" t="s">
        <v>573</v>
      </c>
      <c r="BI71" s="74" t="s">
        <v>386</v>
      </c>
      <c r="BJ71" s="74" t="s">
        <v>388</v>
      </c>
      <c r="BK71" s="74" t="s">
        <v>573</v>
      </c>
      <c r="BL71" s="74" t="s">
        <v>394</v>
      </c>
      <c r="BM71" s="74"/>
      <c r="BN71" s="74"/>
      <c r="BO71" s="74" t="s">
        <v>394</v>
      </c>
      <c r="BP71" s="74"/>
      <c r="BQ71" s="74"/>
      <c r="BR71" s="74" t="s">
        <v>394</v>
      </c>
      <c r="BS71" s="74"/>
      <c r="BT71" s="74"/>
      <c r="BU71" s="74" t="s">
        <v>394</v>
      </c>
      <c r="BV71" s="74"/>
      <c r="BW71" s="74"/>
      <c r="BX71" s="74" t="s">
        <v>394</v>
      </c>
      <c r="BY71" s="74"/>
      <c r="BZ71" s="74"/>
      <c r="CA71" s="74" t="s">
        <v>394</v>
      </c>
      <c r="CB71" s="74"/>
      <c r="CC71" s="74"/>
      <c r="CJ71" s="87">
        <f t="shared" si="15"/>
        <v>5</v>
      </c>
      <c r="CK71" s="87">
        <f t="shared" si="16"/>
        <v>2.5</v>
      </c>
    </row>
    <row r="72" s="66" customFormat="1" ht="77.1" hidden="1" customHeight="1" spans="1:89">
      <c r="A72" s="73">
        <v>66</v>
      </c>
      <c r="B72" s="45" t="s">
        <v>865</v>
      </c>
      <c r="C72" s="45" t="s">
        <v>557</v>
      </c>
      <c r="D72" s="51" t="s">
        <v>439</v>
      </c>
      <c r="E72" s="73" t="s">
        <v>439</v>
      </c>
      <c r="F72" s="73" t="s">
        <v>440</v>
      </c>
      <c r="G72" s="73" t="s">
        <v>707</v>
      </c>
      <c r="H72" s="73">
        <v>2024</v>
      </c>
      <c r="I72" s="73">
        <v>202308</v>
      </c>
      <c r="J72" s="73">
        <v>202402</v>
      </c>
      <c r="K72" s="73">
        <v>202410</v>
      </c>
      <c r="L72" s="73" t="s">
        <v>14</v>
      </c>
      <c r="M72" s="73"/>
      <c r="N72" s="73"/>
      <c r="O72" s="73"/>
      <c r="P72" s="73" t="s">
        <v>464</v>
      </c>
      <c r="Q72" s="73" t="s">
        <v>465</v>
      </c>
      <c r="R72" s="73"/>
      <c r="S72" s="73"/>
      <c r="T72" s="73" t="s">
        <v>466</v>
      </c>
      <c r="U72" s="73" t="s">
        <v>379</v>
      </c>
      <c r="V72" s="73" t="s">
        <v>558</v>
      </c>
      <c r="W72" s="73" t="s">
        <v>57</v>
      </c>
      <c r="X72" s="73"/>
      <c r="Y72" s="73"/>
      <c r="Z72" s="73">
        <v>60000</v>
      </c>
      <c r="AA72" s="73">
        <v>30000</v>
      </c>
      <c r="AB72" s="73"/>
      <c r="AC72" s="73" t="s">
        <v>129</v>
      </c>
      <c r="AD72" s="73"/>
      <c r="AE72" s="73" t="s">
        <v>559</v>
      </c>
      <c r="AF72" s="73" t="s">
        <v>560</v>
      </c>
      <c r="AG72" s="73" t="s">
        <v>211</v>
      </c>
      <c r="AH72" s="73" t="s">
        <v>212</v>
      </c>
      <c r="AI72" s="73"/>
      <c r="AJ72" s="73"/>
      <c r="AK72" s="73" t="s">
        <v>868</v>
      </c>
      <c r="AL72" s="73">
        <v>15384724411</v>
      </c>
      <c r="AM72" s="73">
        <v>100</v>
      </c>
      <c r="AN72" s="73"/>
      <c r="AO72" s="73"/>
      <c r="AP72" s="73"/>
      <c r="AQ72" s="73"/>
      <c r="AR72" s="73"/>
      <c r="AS72" s="83" t="s">
        <v>379</v>
      </c>
      <c r="AT72" s="83" t="s">
        <v>379</v>
      </c>
      <c r="AU72" s="84" t="s">
        <v>386</v>
      </c>
      <c r="AV72" s="84"/>
      <c r="AW72" s="83" t="s">
        <v>869</v>
      </c>
      <c r="AX72" s="84"/>
      <c r="AY72" s="73" t="s">
        <v>379</v>
      </c>
      <c r="AZ72" s="73" t="s">
        <v>869</v>
      </c>
      <c r="BA72" s="73" t="s">
        <v>718</v>
      </c>
      <c r="BB72" s="74" t="str">
        <f t="shared" ref="BB72:BB107" si="17">IF(OR(BC72="是",BC72="无需办理"),IF(OR(BF72="是",BF72="无需办理"),IF(OR(BI72="是",BI72="无需办理"),IF(OR(BL72="是",BL72="无需办理"),IF(OR(BO72="是",BO72="无需办理"),IF(OR(BR72="是",BR72="无需办理"),IF(OR(BU72="是",BU72="无需办理"),IF(OR(BX72="是",BX72="无需办理"),IF(OR(CA72="是",CA72="无需办理"),"办结",""),""),""),""),""),""),""),""),"")</f>
        <v/>
      </c>
      <c r="BC72" s="73" t="s">
        <v>386</v>
      </c>
      <c r="BD72" s="73" t="s">
        <v>387</v>
      </c>
      <c r="BE72" s="73" t="s">
        <v>573</v>
      </c>
      <c r="BF72" s="73" t="s">
        <v>386</v>
      </c>
      <c r="BG72" s="73" t="s">
        <v>388</v>
      </c>
      <c r="BH72" s="73" t="s">
        <v>573</v>
      </c>
      <c r="BI72" s="73" t="s">
        <v>386</v>
      </c>
      <c r="BJ72" s="73" t="s">
        <v>388</v>
      </c>
      <c r="BK72" s="73" t="s">
        <v>573</v>
      </c>
      <c r="BL72" s="73" t="s">
        <v>394</v>
      </c>
      <c r="BM72" s="73" t="s">
        <v>387</v>
      </c>
      <c r="BN72" s="73" t="s">
        <v>573</v>
      </c>
      <c r="BO72" s="73" t="s">
        <v>394</v>
      </c>
      <c r="BP72" s="73" t="s">
        <v>387</v>
      </c>
      <c r="BQ72" s="73" t="s">
        <v>573</v>
      </c>
      <c r="BR72" s="73" t="s">
        <v>386</v>
      </c>
      <c r="BS72" s="73"/>
      <c r="BT72" s="73"/>
      <c r="BU72" s="73" t="s">
        <v>386</v>
      </c>
      <c r="BV72" s="73"/>
      <c r="BW72" s="73"/>
      <c r="BX72" s="73" t="s">
        <v>394</v>
      </c>
      <c r="BY72" s="73"/>
      <c r="BZ72" s="73"/>
      <c r="CA72" s="73" t="s">
        <v>394</v>
      </c>
      <c r="CB72" s="73"/>
      <c r="CC72" s="73"/>
      <c r="CJ72" s="87">
        <f t="shared" si="15"/>
        <v>6</v>
      </c>
      <c r="CK72" s="87">
        <f t="shared" si="16"/>
        <v>3</v>
      </c>
    </row>
    <row r="73" s="66" customFormat="1" ht="99" hidden="1" customHeight="1" spans="1:89">
      <c r="A73" s="73">
        <v>67</v>
      </c>
      <c r="B73" s="45" t="s">
        <v>999</v>
      </c>
      <c r="C73" s="51" t="s">
        <v>557</v>
      </c>
      <c r="D73" s="51" t="s">
        <v>482</v>
      </c>
      <c r="E73" s="73" t="s">
        <v>482</v>
      </c>
      <c r="F73" s="73" t="s">
        <v>483</v>
      </c>
      <c r="G73" s="73" t="s">
        <v>484</v>
      </c>
      <c r="H73" s="73" t="s">
        <v>133</v>
      </c>
      <c r="I73" s="73"/>
      <c r="J73" s="73">
        <v>202404</v>
      </c>
      <c r="K73" s="73">
        <v>202512</v>
      </c>
      <c r="L73" s="73" t="s">
        <v>14</v>
      </c>
      <c r="M73" s="73"/>
      <c r="N73" s="73"/>
      <c r="O73" s="73"/>
      <c r="P73" s="73" t="s">
        <v>464</v>
      </c>
      <c r="Q73" s="73" t="s">
        <v>465</v>
      </c>
      <c r="R73" s="73"/>
      <c r="S73" s="73"/>
      <c r="T73" s="73" t="s">
        <v>1133</v>
      </c>
      <c r="U73" s="73" t="s">
        <v>379</v>
      </c>
      <c r="V73" s="73" t="s">
        <v>558</v>
      </c>
      <c r="W73" s="73" t="s">
        <v>57</v>
      </c>
      <c r="X73" s="73"/>
      <c r="Y73" s="73"/>
      <c r="Z73" s="73">
        <v>40000</v>
      </c>
      <c r="AA73" s="73">
        <v>20000</v>
      </c>
      <c r="AB73" s="73"/>
      <c r="AC73" s="73" t="s">
        <v>129</v>
      </c>
      <c r="AD73" s="73"/>
      <c r="AE73" s="73" t="s">
        <v>559</v>
      </c>
      <c r="AF73" s="73" t="s">
        <v>560</v>
      </c>
      <c r="AG73" s="73" t="s">
        <v>1216</v>
      </c>
      <c r="AH73" s="73" t="s">
        <v>1217</v>
      </c>
      <c r="AI73" s="73"/>
      <c r="AJ73" s="73"/>
      <c r="AK73" s="73" t="s">
        <v>1218</v>
      </c>
      <c r="AL73" s="73">
        <v>19904727799</v>
      </c>
      <c r="AM73" s="73"/>
      <c r="AN73" s="73"/>
      <c r="AO73" s="73"/>
      <c r="AP73" s="74"/>
      <c r="AQ73" s="74"/>
      <c r="AR73" s="73"/>
      <c r="AS73" s="83"/>
      <c r="AT73" s="83"/>
      <c r="AU73" s="84" t="s">
        <v>386</v>
      </c>
      <c r="AV73" s="84"/>
      <c r="AW73" s="83" t="s">
        <v>1219</v>
      </c>
      <c r="AX73" s="84"/>
      <c r="AY73" s="73" t="s">
        <v>379</v>
      </c>
      <c r="AZ73" s="73" t="s">
        <v>1219</v>
      </c>
      <c r="BA73" s="73" t="s">
        <v>718</v>
      </c>
      <c r="BB73" s="74" t="str">
        <f t="shared" si="17"/>
        <v/>
      </c>
      <c r="BC73" s="73" t="s">
        <v>386</v>
      </c>
      <c r="BD73" s="73" t="s">
        <v>387</v>
      </c>
      <c r="BE73" s="73" t="s">
        <v>573</v>
      </c>
      <c r="BF73" s="73" t="s">
        <v>394</v>
      </c>
      <c r="BG73" s="73"/>
      <c r="BH73" s="73"/>
      <c r="BI73" s="73" t="s">
        <v>386</v>
      </c>
      <c r="BJ73" s="73"/>
      <c r="BK73" s="73"/>
      <c r="BL73" s="73" t="s">
        <v>394</v>
      </c>
      <c r="BM73" s="73"/>
      <c r="BN73" s="73"/>
      <c r="BO73" s="73" t="s">
        <v>394</v>
      </c>
      <c r="BP73" s="73"/>
      <c r="BQ73" s="73"/>
      <c r="BR73" s="73" t="s">
        <v>394</v>
      </c>
      <c r="BS73" s="73"/>
      <c r="BT73" s="73"/>
      <c r="BU73" s="73" t="s">
        <v>394</v>
      </c>
      <c r="BV73" s="73"/>
      <c r="BW73" s="73"/>
      <c r="BX73" s="73" t="s">
        <v>394</v>
      </c>
      <c r="BY73" s="73"/>
      <c r="BZ73" s="73"/>
      <c r="CA73" s="73" t="s">
        <v>394</v>
      </c>
      <c r="CB73" s="73"/>
      <c r="CC73" s="73"/>
      <c r="CD73" s="88"/>
      <c r="CE73" s="88" t="s">
        <v>425</v>
      </c>
      <c r="CF73" s="88"/>
      <c r="CG73" s="88"/>
      <c r="CH73" s="88"/>
      <c r="CJ73" s="87">
        <f t="shared" si="15"/>
        <v>4</v>
      </c>
      <c r="CK73" s="87">
        <f t="shared" si="16"/>
        <v>2</v>
      </c>
    </row>
    <row r="74" ht="77.1" hidden="1" customHeight="1" spans="1:89">
      <c r="A74" s="73">
        <v>68</v>
      </c>
      <c r="B74" s="45" t="s">
        <v>1001</v>
      </c>
      <c r="C74" s="45" t="s">
        <v>1220</v>
      </c>
      <c r="D74" s="51" t="s">
        <v>1002</v>
      </c>
      <c r="E74" s="73" t="s">
        <v>1064</v>
      </c>
      <c r="F74" s="73" t="s">
        <v>1221</v>
      </c>
      <c r="G74" s="73" t="s">
        <v>546</v>
      </c>
      <c r="H74" s="73" t="s">
        <v>128</v>
      </c>
      <c r="I74" s="73">
        <v>202306</v>
      </c>
      <c r="J74" s="73">
        <v>202404</v>
      </c>
      <c r="K74" s="73">
        <v>202611</v>
      </c>
      <c r="L74" s="73" t="s">
        <v>14</v>
      </c>
      <c r="M74" s="74"/>
      <c r="N74" s="73"/>
      <c r="O74" s="73"/>
      <c r="P74" s="73" t="s">
        <v>464</v>
      </c>
      <c r="Q74" s="73" t="s">
        <v>465</v>
      </c>
      <c r="R74" s="73"/>
      <c r="S74" s="73"/>
      <c r="T74" s="73" t="s">
        <v>1133</v>
      </c>
      <c r="U74" s="73" t="s">
        <v>379</v>
      </c>
      <c r="V74" s="73"/>
      <c r="W74" s="73" t="s">
        <v>1222</v>
      </c>
      <c r="X74" s="73"/>
      <c r="Y74" s="73">
        <v>60000</v>
      </c>
      <c r="Z74" s="73">
        <v>60000</v>
      </c>
      <c r="AA74" s="73">
        <v>40000</v>
      </c>
      <c r="AB74" s="73"/>
      <c r="AC74" s="73" t="s">
        <v>129</v>
      </c>
      <c r="AD74" s="73"/>
      <c r="AE74" s="73" t="s">
        <v>708</v>
      </c>
      <c r="AF74" s="73" t="s">
        <v>560</v>
      </c>
      <c r="AG74" s="73" t="s">
        <v>1223</v>
      </c>
      <c r="AH74" s="73" t="s">
        <v>1224</v>
      </c>
      <c r="AI74" s="73" t="s">
        <v>1225</v>
      </c>
      <c r="AJ74" s="73" t="s">
        <v>1226</v>
      </c>
      <c r="AK74" s="73" t="s">
        <v>1225</v>
      </c>
      <c r="AL74" s="73" t="s">
        <v>1226</v>
      </c>
      <c r="AM74" s="73"/>
      <c r="AN74" s="73"/>
      <c r="AO74" s="73"/>
      <c r="AP74" s="73"/>
      <c r="AQ74" s="73"/>
      <c r="AR74" s="73"/>
      <c r="AS74" s="83"/>
      <c r="AT74" s="83"/>
      <c r="AU74" s="84" t="s">
        <v>386</v>
      </c>
      <c r="AV74" s="84"/>
      <c r="AW74" s="83" t="s">
        <v>1227</v>
      </c>
      <c r="AX74" s="84"/>
      <c r="AY74" s="73" t="s">
        <v>386</v>
      </c>
      <c r="AZ74" s="73" t="s">
        <v>1228</v>
      </c>
      <c r="BA74" s="73"/>
      <c r="BB74" s="74" t="str">
        <f t="shared" si="17"/>
        <v>办结</v>
      </c>
      <c r="BC74" s="73" t="s">
        <v>379</v>
      </c>
      <c r="BD74" s="73" t="s">
        <v>387</v>
      </c>
      <c r="BE74" s="73" t="s">
        <v>389</v>
      </c>
      <c r="BF74" s="73" t="s">
        <v>394</v>
      </c>
      <c r="BG74" s="73"/>
      <c r="BH74" s="73"/>
      <c r="BI74" s="73" t="s">
        <v>394</v>
      </c>
      <c r="BJ74" s="73"/>
      <c r="BK74" s="73"/>
      <c r="BL74" s="73" t="s">
        <v>394</v>
      </c>
      <c r="BM74" s="73" t="s">
        <v>387</v>
      </c>
      <c r="BN74" s="73" t="s">
        <v>573</v>
      </c>
      <c r="BO74" s="73" t="s">
        <v>394</v>
      </c>
      <c r="BP74" s="73" t="s">
        <v>387</v>
      </c>
      <c r="BQ74" s="73" t="s">
        <v>573</v>
      </c>
      <c r="BR74" s="73" t="s">
        <v>394</v>
      </c>
      <c r="BS74" s="73"/>
      <c r="BT74" s="73"/>
      <c r="BU74" s="73" t="s">
        <v>394</v>
      </c>
      <c r="BV74" s="73"/>
      <c r="BW74" s="73"/>
      <c r="BX74" s="73" t="s">
        <v>394</v>
      </c>
      <c r="BY74" s="73"/>
      <c r="BZ74" s="73"/>
      <c r="CA74" s="73" t="s">
        <v>394</v>
      </c>
      <c r="CB74" s="73"/>
      <c r="CC74" s="73"/>
      <c r="CJ74" s="87">
        <f t="shared" si="15"/>
        <v>6</v>
      </c>
      <c r="CK74" s="87">
        <f t="shared" si="16"/>
        <v>4</v>
      </c>
    </row>
    <row r="75" ht="77.1" hidden="1" customHeight="1" spans="1:81">
      <c r="A75" s="73">
        <v>69</v>
      </c>
      <c r="B75" s="45" t="s">
        <v>239</v>
      </c>
      <c r="C75" s="45" t="s">
        <v>669</v>
      </c>
      <c r="D75" s="51" t="s">
        <v>482</v>
      </c>
      <c r="E75" s="73" t="s">
        <v>1064</v>
      </c>
      <c r="F75" s="73" t="s">
        <v>483</v>
      </c>
      <c r="G75" s="73" t="s">
        <v>484</v>
      </c>
      <c r="H75" s="73" t="s">
        <v>133</v>
      </c>
      <c r="I75" s="73">
        <v>202306</v>
      </c>
      <c r="J75" s="73">
        <v>202404</v>
      </c>
      <c r="K75" s="73">
        <v>202512</v>
      </c>
      <c r="L75" s="73" t="s">
        <v>14</v>
      </c>
      <c r="M75" s="74"/>
      <c r="N75" s="73"/>
      <c r="O75" s="73"/>
      <c r="P75" s="73" t="s">
        <v>485</v>
      </c>
      <c r="Q75" s="73"/>
      <c r="R75" s="73"/>
      <c r="S75" s="73"/>
      <c r="T75" s="73" t="s">
        <v>485</v>
      </c>
      <c r="U75" s="73"/>
      <c r="V75" s="73"/>
      <c r="W75" s="73" t="s">
        <v>106</v>
      </c>
      <c r="X75" s="73"/>
      <c r="Y75" s="73">
        <v>12000</v>
      </c>
      <c r="Z75" s="73">
        <v>12000</v>
      </c>
      <c r="AA75" s="73">
        <v>6000</v>
      </c>
      <c r="AB75" s="73"/>
      <c r="AC75" s="73" t="s">
        <v>129</v>
      </c>
      <c r="AD75" s="73"/>
      <c r="AE75" s="73" t="s">
        <v>381</v>
      </c>
      <c r="AF75" s="73" t="s">
        <v>382</v>
      </c>
      <c r="AG75" s="73" t="s">
        <v>240</v>
      </c>
      <c r="AH75" s="73" t="s">
        <v>241</v>
      </c>
      <c r="AI75" s="73" t="s">
        <v>670</v>
      </c>
      <c r="AJ75" s="73" t="s">
        <v>1123</v>
      </c>
      <c r="AK75" s="73" t="s">
        <v>671</v>
      </c>
      <c r="AL75" s="73" t="s">
        <v>1123</v>
      </c>
      <c r="AM75" s="73"/>
      <c r="AN75" s="73"/>
      <c r="AO75" s="73"/>
      <c r="AP75" s="73"/>
      <c r="AQ75" s="73"/>
      <c r="AR75" s="73"/>
      <c r="AS75" s="83"/>
      <c r="AT75" s="83"/>
      <c r="AU75" s="84" t="s">
        <v>379</v>
      </c>
      <c r="AV75" s="84"/>
      <c r="AW75" s="83" t="s">
        <v>672</v>
      </c>
      <c r="AX75" s="84"/>
      <c r="AY75" s="73" t="s">
        <v>386</v>
      </c>
      <c r="AZ75" s="73" t="s">
        <v>1229</v>
      </c>
      <c r="BA75" s="73" t="s">
        <v>1230</v>
      </c>
      <c r="BB75" s="74" t="str">
        <f t="shared" si="17"/>
        <v>办结</v>
      </c>
      <c r="BC75" s="73" t="s">
        <v>379</v>
      </c>
      <c r="BD75" s="73" t="s">
        <v>387</v>
      </c>
      <c r="BE75" s="73" t="s">
        <v>389</v>
      </c>
      <c r="BF75" s="73" t="s">
        <v>379</v>
      </c>
      <c r="BG75" s="73" t="s">
        <v>388</v>
      </c>
      <c r="BH75" s="73" t="s">
        <v>389</v>
      </c>
      <c r="BI75" s="73" t="s">
        <v>379</v>
      </c>
      <c r="BJ75" s="73" t="s">
        <v>388</v>
      </c>
      <c r="BK75" s="73" t="s">
        <v>389</v>
      </c>
      <c r="BL75" s="73" t="s">
        <v>379</v>
      </c>
      <c r="BM75" s="73" t="s">
        <v>387</v>
      </c>
      <c r="BN75" s="73" t="s">
        <v>389</v>
      </c>
      <c r="BO75" s="73" t="s">
        <v>379</v>
      </c>
      <c r="BP75" s="73" t="s">
        <v>387</v>
      </c>
      <c r="BQ75" s="73" t="s">
        <v>389</v>
      </c>
      <c r="BR75" s="73" t="s">
        <v>394</v>
      </c>
      <c r="BS75" s="73"/>
      <c r="BT75" s="73"/>
      <c r="BU75" s="73" t="s">
        <v>394</v>
      </c>
      <c r="BV75" s="73"/>
      <c r="BW75" s="73"/>
      <c r="BX75" s="73" t="s">
        <v>394</v>
      </c>
      <c r="BY75" s="73"/>
      <c r="BZ75" s="73"/>
      <c r="CA75" s="73" t="s">
        <v>379</v>
      </c>
      <c r="CB75" s="73" t="s">
        <v>388</v>
      </c>
      <c r="CC75" s="73" t="s">
        <v>389</v>
      </c>
    </row>
    <row r="76" ht="77.1" hidden="1" customHeight="1" spans="1:81">
      <c r="A76" s="73">
        <v>70</v>
      </c>
      <c r="B76" s="45" t="s">
        <v>1003</v>
      </c>
      <c r="C76" s="45" t="s">
        <v>1231</v>
      </c>
      <c r="D76" s="51" t="s">
        <v>482</v>
      </c>
      <c r="E76" s="73" t="s">
        <v>1051</v>
      </c>
      <c r="F76" s="73" t="s">
        <v>483</v>
      </c>
      <c r="G76" s="73" t="s">
        <v>484</v>
      </c>
      <c r="H76" s="73" t="s">
        <v>128</v>
      </c>
      <c r="I76" s="73">
        <v>202303</v>
      </c>
      <c r="J76" s="73">
        <v>202403</v>
      </c>
      <c r="K76" s="73">
        <v>202609</v>
      </c>
      <c r="L76" s="73" t="s">
        <v>14</v>
      </c>
      <c r="M76" s="73"/>
      <c r="N76" s="73"/>
      <c r="O76" s="73"/>
      <c r="P76" s="73" t="s">
        <v>485</v>
      </c>
      <c r="Q76" s="73"/>
      <c r="R76" s="73"/>
      <c r="S76" s="73"/>
      <c r="T76" s="73" t="s">
        <v>485</v>
      </c>
      <c r="U76" s="73"/>
      <c r="V76" s="73"/>
      <c r="W76" s="73" t="s">
        <v>106</v>
      </c>
      <c r="X76" s="73"/>
      <c r="Y76" s="73"/>
      <c r="Z76" s="73">
        <v>120000</v>
      </c>
      <c r="AA76" s="73">
        <v>80000</v>
      </c>
      <c r="AB76" s="73" t="s">
        <v>547</v>
      </c>
      <c r="AC76" s="73" t="s">
        <v>129</v>
      </c>
      <c r="AD76" s="73" t="s">
        <v>416</v>
      </c>
      <c r="AE76" s="73" t="s">
        <v>559</v>
      </c>
      <c r="AF76" s="73" t="s">
        <v>560</v>
      </c>
      <c r="AG76" s="73" t="s">
        <v>1232</v>
      </c>
      <c r="AH76" s="73" t="s">
        <v>1233</v>
      </c>
      <c r="AI76" s="73"/>
      <c r="AJ76" s="73"/>
      <c r="AK76" s="73" t="s">
        <v>1234</v>
      </c>
      <c r="AL76" s="73">
        <v>18686101289</v>
      </c>
      <c r="AM76" s="73">
        <v>111</v>
      </c>
      <c r="AN76" s="73"/>
      <c r="AO76" s="74"/>
      <c r="AP76" s="74"/>
      <c r="AQ76" s="74"/>
      <c r="AR76" s="74"/>
      <c r="AS76" s="83"/>
      <c r="AT76" s="83"/>
      <c r="AU76" s="84" t="s">
        <v>386</v>
      </c>
      <c r="AV76" s="84"/>
      <c r="AW76" s="83" t="s">
        <v>1235</v>
      </c>
      <c r="AX76" s="84"/>
      <c r="AY76" s="73" t="s">
        <v>386</v>
      </c>
      <c r="AZ76" s="73" t="s">
        <v>1236</v>
      </c>
      <c r="BA76" s="73" t="s">
        <v>1237</v>
      </c>
      <c r="BB76" s="74" t="str">
        <f t="shared" si="17"/>
        <v>办结</v>
      </c>
      <c r="BC76" s="73" t="s">
        <v>379</v>
      </c>
      <c r="BD76" s="73" t="s">
        <v>387</v>
      </c>
      <c r="BE76" s="73" t="s">
        <v>389</v>
      </c>
      <c r="BF76" s="101" t="s">
        <v>379</v>
      </c>
      <c r="BG76" s="73" t="s">
        <v>388</v>
      </c>
      <c r="BH76" s="73" t="s">
        <v>389</v>
      </c>
      <c r="BI76" s="73" t="s">
        <v>379</v>
      </c>
      <c r="BJ76" s="73" t="s">
        <v>388</v>
      </c>
      <c r="BK76" s="73" t="s">
        <v>389</v>
      </c>
      <c r="BL76" s="73" t="s">
        <v>394</v>
      </c>
      <c r="BM76" s="74" t="s">
        <v>387</v>
      </c>
      <c r="BN76" s="74" t="s">
        <v>573</v>
      </c>
      <c r="BO76" s="73" t="s">
        <v>394</v>
      </c>
      <c r="BP76" s="74" t="s">
        <v>387</v>
      </c>
      <c r="BQ76" s="74" t="s">
        <v>573</v>
      </c>
      <c r="BR76" s="74" t="s">
        <v>394</v>
      </c>
      <c r="BS76" s="74"/>
      <c r="BT76" s="74"/>
      <c r="BU76" s="74" t="s">
        <v>394</v>
      </c>
      <c r="BV76" s="74"/>
      <c r="BW76" s="74"/>
      <c r="BX76" s="74" t="s">
        <v>394</v>
      </c>
      <c r="BY76" s="74"/>
      <c r="BZ76" s="74"/>
      <c r="CA76" s="74" t="s">
        <v>379</v>
      </c>
      <c r="CB76" s="74"/>
      <c r="CC76" s="74"/>
    </row>
    <row r="77" s="66" customFormat="1" ht="77.1" hidden="1" customHeight="1" spans="1:86">
      <c r="A77" s="73">
        <v>71</v>
      </c>
      <c r="B77" s="45" t="s">
        <v>1004</v>
      </c>
      <c r="C77" s="45" t="s">
        <v>557</v>
      </c>
      <c r="D77" s="51" t="s">
        <v>482</v>
      </c>
      <c r="E77" s="73"/>
      <c r="F77" s="73" t="s">
        <v>483</v>
      </c>
      <c r="G77" s="73" t="s">
        <v>484</v>
      </c>
      <c r="H77" s="73" t="s">
        <v>133</v>
      </c>
      <c r="I77" s="73"/>
      <c r="J77" s="73">
        <v>202404</v>
      </c>
      <c r="K77" s="73">
        <v>202511</v>
      </c>
      <c r="L77" s="73" t="s">
        <v>14</v>
      </c>
      <c r="M77" s="73"/>
      <c r="N77" s="73"/>
      <c r="O77" s="73"/>
      <c r="P77" s="73" t="s">
        <v>485</v>
      </c>
      <c r="Q77" s="73"/>
      <c r="R77" s="73"/>
      <c r="S77" s="73"/>
      <c r="T77" s="73" t="s">
        <v>485</v>
      </c>
      <c r="U77" s="73"/>
      <c r="V77" s="73"/>
      <c r="W77" s="73" t="s">
        <v>106</v>
      </c>
      <c r="X77" s="73"/>
      <c r="Y77" s="73"/>
      <c r="Z77" s="73">
        <v>80000</v>
      </c>
      <c r="AA77" s="73">
        <v>40000</v>
      </c>
      <c r="AB77" s="73"/>
      <c r="AC77" s="73" t="s">
        <v>129</v>
      </c>
      <c r="AD77" s="73"/>
      <c r="AE77" s="73" t="s">
        <v>559</v>
      </c>
      <c r="AF77" s="73" t="s">
        <v>560</v>
      </c>
      <c r="AG77" s="73" t="s">
        <v>1238</v>
      </c>
      <c r="AH77" s="73" t="s">
        <v>1239</v>
      </c>
      <c r="AI77" s="73"/>
      <c r="AJ77" s="73"/>
      <c r="AK77" s="73" t="s">
        <v>1240</v>
      </c>
      <c r="AL77" s="73">
        <v>18947256777</v>
      </c>
      <c r="AM77" s="73"/>
      <c r="AN77" s="73"/>
      <c r="AO77" s="73"/>
      <c r="AP77" s="74"/>
      <c r="AQ77" s="74"/>
      <c r="AR77" s="73"/>
      <c r="AS77" s="83"/>
      <c r="AT77" s="83"/>
      <c r="AU77" s="84" t="s">
        <v>386</v>
      </c>
      <c r="AV77" s="84"/>
      <c r="AW77" s="83" t="s">
        <v>1241</v>
      </c>
      <c r="AX77" s="84"/>
      <c r="AY77" s="73" t="s">
        <v>379</v>
      </c>
      <c r="AZ77" s="73" t="s">
        <v>1242</v>
      </c>
      <c r="BA77" s="73" t="s">
        <v>1243</v>
      </c>
      <c r="BB77" s="74" t="str">
        <f t="shared" si="17"/>
        <v/>
      </c>
      <c r="BC77" s="73" t="s">
        <v>386</v>
      </c>
      <c r="BD77" s="73" t="s">
        <v>387</v>
      </c>
      <c r="BE77" s="73" t="s">
        <v>573</v>
      </c>
      <c r="BF77" s="73" t="s">
        <v>386</v>
      </c>
      <c r="BG77" s="73" t="s">
        <v>388</v>
      </c>
      <c r="BH77" s="73" t="s">
        <v>573</v>
      </c>
      <c r="BI77" s="73" t="s">
        <v>386</v>
      </c>
      <c r="BJ77" s="73" t="s">
        <v>388</v>
      </c>
      <c r="BK77" s="73" t="s">
        <v>573</v>
      </c>
      <c r="BL77" s="73" t="s">
        <v>394</v>
      </c>
      <c r="BM77" s="73" t="s">
        <v>387</v>
      </c>
      <c r="BN77" s="73" t="s">
        <v>573</v>
      </c>
      <c r="BO77" s="73" t="s">
        <v>394</v>
      </c>
      <c r="BP77" s="73" t="s">
        <v>387</v>
      </c>
      <c r="BQ77" s="73" t="s">
        <v>573</v>
      </c>
      <c r="BR77" s="73" t="s">
        <v>394</v>
      </c>
      <c r="BS77" s="73"/>
      <c r="BT77" s="73"/>
      <c r="BU77" s="73" t="s">
        <v>394</v>
      </c>
      <c r="BV77" s="73"/>
      <c r="BW77" s="73"/>
      <c r="BX77" s="73" t="s">
        <v>394</v>
      </c>
      <c r="BY77" s="73"/>
      <c r="BZ77" s="73"/>
      <c r="CA77" s="73" t="s">
        <v>386</v>
      </c>
      <c r="CB77" s="73" t="s">
        <v>388</v>
      </c>
      <c r="CC77" s="73" t="s">
        <v>573</v>
      </c>
      <c r="CD77" s="88"/>
      <c r="CE77" s="88"/>
      <c r="CF77" s="88"/>
      <c r="CG77" s="88"/>
      <c r="CH77" s="88"/>
    </row>
    <row r="78" s="66" customFormat="1" ht="84" hidden="1" customHeight="1" spans="1:86">
      <c r="A78" s="73">
        <v>72</v>
      </c>
      <c r="B78" s="45" t="s">
        <v>242</v>
      </c>
      <c r="C78" s="45" t="s">
        <v>805</v>
      </c>
      <c r="D78" s="51" t="s">
        <v>482</v>
      </c>
      <c r="E78" s="73" t="s">
        <v>1064</v>
      </c>
      <c r="F78" s="73" t="s">
        <v>483</v>
      </c>
      <c r="G78" s="73" t="s">
        <v>484</v>
      </c>
      <c r="H78" s="73" t="s">
        <v>128</v>
      </c>
      <c r="I78" s="73"/>
      <c r="J78" s="73">
        <v>202404</v>
      </c>
      <c r="K78" s="73">
        <v>202612</v>
      </c>
      <c r="L78" s="73" t="s">
        <v>14</v>
      </c>
      <c r="M78" s="73"/>
      <c r="N78" s="73"/>
      <c r="O78" s="73"/>
      <c r="P78" s="73" t="s">
        <v>485</v>
      </c>
      <c r="Q78" s="73"/>
      <c r="R78" s="73"/>
      <c r="S78" s="73"/>
      <c r="T78" s="73" t="s">
        <v>485</v>
      </c>
      <c r="U78" s="73"/>
      <c r="V78" s="73"/>
      <c r="W78" s="73" t="s">
        <v>106</v>
      </c>
      <c r="X78" s="73"/>
      <c r="Y78" s="73"/>
      <c r="Z78" s="73">
        <v>95000</v>
      </c>
      <c r="AA78" s="73">
        <v>30000</v>
      </c>
      <c r="AB78" s="73"/>
      <c r="AC78" s="73" t="s">
        <v>129</v>
      </c>
      <c r="AD78" s="73"/>
      <c r="AE78" s="73" t="s">
        <v>559</v>
      </c>
      <c r="AF78" s="73" t="s">
        <v>560</v>
      </c>
      <c r="AG78" s="73" t="s">
        <v>243</v>
      </c>
      <c r="AH78" s="73" t="s">
        <v>244</v>
      </c>
      <c r="AI78" s="73"/>
      <c r="AJ78" s="73"/>
      <c r="AK78" s="73" t="s">
        <v>806</v>
      </c>
      <c r="AL78" s="73">
        <v>17614728666</v>
      </c>
      <c r="AM78" s="73"/>
      <c r="AN78" s="73"/>
      <c r="AO78" s="73"/>
      <c r="AP78" s="74"/>
      <c r="AQ78" s="74"/>
      <c r="AR78" s="73"/>
      <c r="AS78" s="83"/>
      <c r="AT78" s="83"/>
      <c r="AU78" s="84" t="s">
        <v>386</v>
      </c>
      <c r="AV78" s="84"/>
      <c r="AW78" s="83" t="s">
        <v>807</v>
      </c>
      <c r="AX78" s="84"/>
      <c r="AY78" s="73" t="s">
        <v>379</v>
      </c>
      <c r="AZ78" s="73" t="s">
        <v>811</v>
      </c>
      <c r="BA78" s="73" t="s">
        <v>1118</v>
      </c>
      <c r="BB78" s="74" t="str">
        <f t="shared" si="17"/>
        <v/>
      </c>
      <c r="BC78" s="73" t="s">
        <v>379</v>
      </c>
      <c r="BD78" s="73" t="s">
        <v>387</v>
      </c>
      <c r="BE78" s="73" t="s">
        <v>389</v>
      </c>
      <c r="BF78" s="73" t="s">
        <v>386</v>
      </c>
      <c r="BG78" s="73" t="s">
        <v>388</v>
      </c>
      <c r="BH78" s="73" t="s">
        <v>573</v>
      </c>
      <c r="BI78" s="73" t="s">
        <v>379</v>
      </c>
      <c r="BJ78" s="73" t="s">
        <v>388</v>
      </c>
      <c r="BK78" s="73" t="s">
        <v>573</v>
      </c>
      <c r="BL78" s="73" t="s">
        <v>394</v>
      </c>
      <c r="BM78" s="73" t="s">
        <v>387</v>
      </c>
      <c r="BN78" s="73" t="s">
        <v>573</v>
      </c>
      <c r="BO78" s="73" t="s">
        <v>394</v>
      </c>
      <c r="BP78" s="73" t="s">
        <v>387</v>
      </c>
      <c r="BQ78" s="73" t="s">
        <v>573</v>
      </c>
      <c r="BR78" s="73" t="s">
        <v>394</v>
      </c>
      <c r="BS78" s="73"/>
      <c r="BT78" s="73"/>
      <c r="BU78" s="73" t="s">
        <v>394</v>
      </c>
      <c r="BV78" s="73"/>
      <c r="BW78" s="73"/>
      <c r="BX78" s="73" t="s">
        <v>394</v>
      </c>
      <c r="BY78" s="73"/>
      <c r="BZ78" s="73"/>
      <c r="CA78" s="73" t="s">
        <v>386</v>
      </c>
      <c r="CB78" s="73"/>
      <c r="CC78" s="73"/>
      <c r="CD78" s="88"/>
      <c r="CE78" s="88"/>
      <c r="CF78" s="88"/>
      <c r="CG78" s="88"/>
      <c r="CH78" s="88"/>
    </row>
    <row r="79" ht="116.1" hidden="1" customHeight="1" spans="1:82">
      <c r="A79" s="73">
        <v>73</v>
      </c>
      <c r="B79" s="45" t="s">
        <v>1036</v>
      </c>
      <c r="C79" s="51" t="s">
        <v>1125</v>
      </c>
      <c r="D79" s="51" t="s">
        <v>482</v>
      </c>
      <c r="E79" s="73" t="s">
        <v>1051</v>
      </c>
      <c r="F79" s="73" t="s">
        <v>483</v>
      </c>
      <c r="G79" s="73" t="s">
        <v>484</v>
      </c>
      <c r="H79" s="73" t="s">
        <v>133</v>
      </c>
      <c r="I79" s="73">
        <v>202303</v>
      </c>
      <c r="J79" s="73">
        <v>202404</v>
      </c>
      <c r="K79" s="73">
        <v>202506</v>
      </c>
      <c r="L79" s="73" t="s">
        <v>14</v>
      </c>
      <c r="M79" s="73"/>
      <c r="N79" s="73"/>
      <c r="O79" s="73"/>
      <c r="P79" s="73" t="s">
        <v>485</v>
      </c>
      <c r="Q79" s="73"/>
      <c r="R79" s="73"/>
      <c r="S79" s="73"/>
      <c r="T79" s="73" t="s">
        <v>485</v>
      </c>
      <c r="U79" s="73"/>
      <c r="V79" s="73"/>
      <c r="W79" s="73" t="s">
        <v>106</v>
      </c>
      <c r="X79" s="73"/>
      <c r="Y79" s="73"/>
      <c r="Z79" s="73">
        <v>19200</v>
      </c>
      <c r="AA79" s="73">
        <v>5000</v>
      </c>
      <c r="AB79" s="73"/>
      <c r="AC79" s="73" t="s">
        <v>129</v>
      </c>
      <c r="AD79" s="73"/>
      <c r="AE79" s="73" t="s">
        <v>559</v>
      </c>
      <c r="AF79" s="73" t="s">
        <v>560</v>
      </c>
      <c r="AG79" s="73" t="s">
        <v>1037</v>
      </c>
      <c r="AH79" s="73" t="s">
        <v>1126</v>
      </c>
      <c r="AI79" s="73"/>
      <c r="AJ79" s="73"/>
      <c r="AK79" s="74" t="s">
        <v>1127</v>
      </c>
      <c r="AL79" s="74">
        <v>15847291040</v>
      </c>
      <c r="AM79" s="74" t="s">
        <v>1128</v>
      </c>
      <c r="AN79" s="74"/>
      <c r="AO79" s="74"/>
      <c r="AP79" s="74"/>
      <c r="AQ79" s="74"/>
      <c r="AR79" s="74"/>
      <c r="AS79" s="83"/>
      <c r="AT79" s="83"/>
      <c r="AU79" s="84" t="s">
        <v>386</v>
      </c>
      <c r="AV79" s="84"/>
      <c r="AW79" s="83" t="s">
        <v>1129</v>
      </c>
      <c r="AX79" s="84"/>
      <c r="AY79" s="73" t="s">
        <v>386</v>
      </c>
      <c r="AZ79" s="73" t="s">
        <v>1244</v>
      </c>
      <c r="BA79" s="73" t="s">
        <v>1245</v>
      </c>
      <c r="BB79" s="74" t="str">
        <f t="shared" si="17"/>
        <v>办结</v>
      </c>
      <c r="BC79" s="74" t="s">
        <v>379</v>
      </c>
      <c r="BD79" s="74" t="s">
        <v>387</v>
      </c>
      <c r="BE79" s="74" t="s">
        <v>389</v>
      </c>
      <c r="BF79" s="74" t="s">
        <v>379</v>
      </c>
      <c r="BG79" s="74" t="s">
        <v>388</v>
      </c>
      <c r="BH79" s="74" t="s">
        <v>389</v>
      </c>
      <c r="BI79" s="74" t="s">
        <v>379</v>
      </c>
      <c r="BJ79" s="74" t="s">
        <v>388</v>
      </c>
      <c r="BK79" s="74" t="s">
        <v>389</v>
      </c>
      <c r="BL79" s="74" t="s">
        <v>379</v>
      </c>
      <c r="BM79" s="74" t="s">
        <v>387</v>
      </c>
      <c r="BN79" s="74" t="s">
        <v>389</v>
      </c>
      <c r="BO79" s="74" t="s">
        <v>379</v>
      </c>
      <c r="BP79" s="74" t="s">
        <v>387</v>
      </c>
      <c r="BQ79" s="74" t="s">
        <v>389</v>
      </c>
      <c r="BR79" s="74" t="s">
        <v>394</v>
      </c>
      <c r="BS79" s="74"/>
      <c r="BT79" s="74"/>
      <c r="BU79" s="74" t="s">
        <v>394</v>
      </c>
      <c r="BV79" s="74"/>
      <c r="BW79" s="74"/>
      <c r="BX79" s="74" t="s">
        <v>394</v>
      </c>
      <c r="BY79" s="74"/>
      <c r="BZ79" s="74"/>
      <c r="CA79" s="74" t="s">
        <v>379</v>
      </c>
      <c r="CB79" s="74" t="s">
        <v>388</v>
      </c>
      <c r="CC79" s="74" t="s">
        <v>573</v>
      </c>
      <c r="CD79" s="66" t="s">
        <v>386</v>
      </c>
    </row>
    <row r="80" s="66" customFormat="1" ht="75.95" hidden="1" customHeight="1" spans="1:86">
      <c r="A80" s="73">
        <v>74</v>
      </c>
      <c r="B80" s="45" t="s">
        <v>1005</v>
      </c>
      <c r="C80" s="45" t="s">
        <v>1246</v>
      </c>
      <c r="D80" s="51" t="s">
        <v>482</v>
      </c>
      <c r="E80" s="73"/>
      <c r="F80" s="73" t="s">
        <v>483</v>
      </c>
      <c r="G80" s="73" t="s">
        <v>484</v>
      </c>
      <c r="H80" s="73" t="s">
        <v>128</v>
      </c>
      <c r="I80" s="73"/>
      <c r="J80" s="73">
        <v>202404</v>
      </c>
      <c r="K80" s="73">
        <v>202609</v>
      </c>
      <c r="L80" s="74" t="s">
        <v>14</v>
      </c>
      <c r="M80" s="73"/>
      <c r="N80" s="73"/>
      <c r="O80" s="73"/>
      <c r="P80" s="73" t="s">
        <v>485</v>
      </c>
      <c r="Q80" s="73"/>
      <c r="R80" s="73"/>
      <c r="S80" s="73"/>
      <c r="T80" s="73" t="s">
        <v>485</v>
      </c>
      <c r="U80" s="73"/>
      <c r="V80" s="73"/>
      <c r="W80" s="73" t="s">
        <v>106</v>
      </c>
      <c r="X80" s="73"/>
      <c r="Y80" s="73"/>
      <c r="Z80" s="73">
        <v>12000</v>
      </c>
      <c r="AA80" s="73">
        <v>5000</v>
      </c>
      <c r="AB80" s="73"/>
      <c r="AC80" s="73" t="s">
        <v>129</v>
      </c>
      <c r="AD80" s="73"/>
      <c r="AE80" s="73" t="s">
        <v>559</v>
      </c>
      <c r="AF80" s="73" t="s">
        <v>560</v>
      </c>
      <c r="AG80" s="73" t="s">
        <v>1247</v>
      </c>
      <c r="AH80" s="73" t="s">
        <v>1248</v>
      </c>
      <c r="AI80" s="73"/>
      <c r="AJ80" s="73"/>
      <c r="AK80" s="74" t="s">
        <v>1249</v>
      </c>
      <c r="AL80" s="74">
        <v>13088459717</v>
      </c>
      <c r="AM80" s="73"/>
      <c r="AN80" s="73"/>
      <c r="AO80" s="73"/>
      <c r="AP80" s="74"/>
      <c r="AQ80" s="74"/>
      <c r="AR80" s="73"/>
      <c r="AS80" s="83"/>
      <c r="AT80" s="83"/>
      <c r="AU80" s="84" t="s">
        <v>386</v>
      </c>
      <c r="AV80" s="84"/>
      <c r="AW80" s="83" t="s">
        <v>1250</v>
      </c>
      <c r="AX80" s="84"/>
      <c r="AY80" s="73" t="s">
        <v>379</v>
      </c>
      <c r="AZ80" s="73" t="s">
        <v>1251</v>
      </c>
      <c r="BA80" s="73" t="s">
        <v>731</v>
      </c>
      <c r="BB80" s="74" t="str">
        <f t="shared" si="17"/>
        <v/>
      </c>
      <c r="BC80" s="73" t="s">
        <v>379</v>
      </c>
      <c r="BD80" s="73" t="s">
        <v>387</v>
      </c>
      <c r="BE80" s="73" t="s">
        <v>389</v>
      </c>
      <c r="BF80" s="73" t="s">
        <v>386</v>
      </c>
      <c r="BG80" s="73" t="s">
        <v>388</v>
      </c>
      <c r="BH80" s="73" t="s">
        <v>573</v>
      </c>
      <c r="BI80" s="73" t="s">
        <v>386</v>
      </c>
      <c r="BJ80" s="73" t="s">
        <v>388</v>
      </c>
      <c r="BK80" s="73" t="s">
        <v>573</v>
      </c>
      <c r="BL80" s="73" t="s">
        <v>394</v>
      </c>
      <c r="BM80" s="73" t="s">
        <v>387</v>
      </c>
      <c r="BN80" s="73" t="s">
        <v>573</v>
      </c>
      <c r="BO80" s="73" t="s">
        <v>394</v>
      </c>
      <c r="BP80" s="73" t="s">
        <v>387</v>
      </c>
      <c r="BQ80" s="73" t="s">
        <v>573</v>
      </c>
      <c r="BR80" s="73" t="s">
        <v>394</v>
      </c>
      <c r="BS80" s="73"/>
      <c r="BT80" s="73"/>
      <c r="BU80" s="73" t="s">
        <v>394</v>
      </c>
      <c r="BV80" s="73"/>
      <c r="BW80" s="73"/>
      <c r="BX80" s="73" t="s">
        <v>394</v>
      </c>
      <c r="BY80" s="73"/>
      <c r="BZ80" s="73"/>
      <c r="CA80" s="73" t="s">
        <v>386</v>
      </c>
      <c r="CB80" s="73"/>
      <c r="CC80" s="73"/>
      <c r="CD80" s="88"/>
      <c r="CE80" s="88"/>
      <c r="CF80" s="88"/>
      <c r="CG80" s="88"/>
      <c r="CH80" s="88"/>
    </row>
    <row r="81" s="66" customFormat="1" ht="123" hidden="1" customHeight="1" spans="1:81">
      <c r="A81" s="73">
        <v>75</v>
      </c>
      <c r="B81" s="45" t="s">
        <v>1006</v>
      </c>
      <c r="C81" s="45" t="s">
        <v>1252</v>
      </c>
      <c r="D81" s="51" t="s">
        <v>482</v>
      </c>
      <c r="E81" s="73" t="s">
        <v>1064</v>
      </c>
      <c r="F81" s="73" t="s">
        <v>483</v>
      </c>
      <c r="G81" s="73" t="s">
        <v>484</v>
      </c>
      <c r="H81" s="73" t="s">
        <v>133</v>
      </c>
      <c r="I81" s="73">
        <v>202310</v>
      </c>
      <c r="J81" s="73">
        <v>202404</v>
      </c>
      <c r="K81" s="73">
        <v>202510</v>
      </c>
      <c r="L81" s="73" t="s">
        <v>14</v>
      </c>
      <c r="M81" s="74" t="s">
        <v>1208</v>
      </c>
      <c r="N81" s="73"/>
      <c r="O81" s="73"/>
      <c r="P81" s="73" t="s">
        <v>485</v>
      </c>
      <c r="Q81" s="73"/>
      <c r="R81" s="73"/>
      <c r="S81" s="73"/>
      <c r="T81" s="73" t="s">
        <v>485</v>
      </c>
      <c r="U81" s="73"/>
      <c r="V81" s="73"/>
      <c r="W81" s="73" t="s">
        <v>106</v>
      </c>
      <c r="X81" s="73"/>
      <c r="Y81" s="73">
        <v>40600</v>
      </c>
      <c r="Z81" s="73">
        <v>40600</v>
      </c>
      <c r="AA81" s="73">
        <v>20300</v>
      </c>
      <c r="AB81" s="73"/>
      <c r="AC81" s="73" t="s">
        <v>129</v>
      </c>
      <c r="AD81" s="73"/>
      <c r="AE81" s="73" t="s">
        <v>559</v>
      </c>
      <c r="AF81" s="73" t="s">
        <v>884</v>
      </c>
      <c r="AG81" s="73" t="s">
        <v>1253</v>
      </c>
      <c r="AH81" s="73" t="s">
        <v>1254</v>
      </c>
      <c r="AI81" s="73" t="s">
        <v>1255</v>
      </c>
      <c r="AJ81" s="73" t="s">
        <v>1256</v>
      </c>
      <c r="AK81" s="73" t="s">
        <v>1257</v>
      </c>
      <c r="AL81" s="73" t="s">
        <v>1258</v>
      </c>
      <c r="AM81" s="73"/>
      <c r="AN81" s="73"/>
      <c r="AO81" s="73"/>
      <c r="AP81" s="73"/>
      <c r="AQ81" s="73"/>
      <c r="AR81" s="73"/>
      <c r="AS81" s="83"/>
      <c r="AT81" s="83"/>
      <c r="AU81" s="84" t="s">
        <v>386</v>
      </c>
      <c r="AV81" s="84"/>
      <c r="AW81" s="83" t="s">
        <v>1259</v>
      </c>
      <c r="AX81" s="84"/>
      <c r="AY81" s="73" t="s">
        <v>379</v>
      </c>
      <c r="AZ81" s="73" t="s">
        <v>1260</v>
      </c>
      <c r="BA81" s="73" t="s">
        <v>1259</v>
      </c>
      <c r="BB81" s="74" t="str">
        <f t="shared" si="17"/>
        <v/>
      </c>
      <c r="BC81" s="73" t="s">
        <v>379</v>
      </c>
      <c r="BD81" s="73" t="s">
        <v>387</v>
      </c>
      <c r="BE81" s="73" t="s">
        <v>389</v>
      </c>
      <c r="BF81" s="73" t="s">
        <v>386</v>
      </c>
      <c r="BG81" s="73" t="s">
        <v>388</v>
      </c>
      <c r="BH81" s="73" t="s">
        <v>573</v>
      </c>
      <c r="BI81" s="73" t="s">
        <v>386</v>
      </c>
      <c r="BJ81" s="73" t="s">
        <v>388</v>
      </c>
      <c r="BK81" s="73" t="s">
        <v>573</v>
      </c>
      <c r="BL81" s="73" t="s">
        <v>394</v>
      </c>
      <c r="BM81" s="73" t="s">
        <v>387</v>
      </c>
      <c r="BN81" s="73" t="s">
        <v>573</v>
      </c>
      <c r="BO81" s="73" t="s">
        <v>394</v>
      </c>
      <c r="BP81" s="73" t="s">
        <v>387</v>
      </c>
      <c r="BQ81" s="73" t="s">
        <v>573</v>
      </c>
      <c r="BR81" s="73" t="s">
        <v>394</v>
      </c>
      <c r="BS81" s="73"/>
      <c r="BT81" s="73"/>
      <c r="BU81" s="73" t="s">
        <v>394</v>
      </c>
      <c r="BV81" s="73"/>
      <c r="BW81" s="73"/>
      <c r="BX81" s="73" t="s">
        <v>394</v>
      </c>
      <c r="BY81" s="73"/>
      <c r="BZ81" s="73"/>
      <c r="CA81" s="73" t="s">
        <v>386</v>
      </c>
      <c r="CB81" s="73"/>
      <c r="CC81" s="73"/>
    </row>
    <row r="82" ht="81.95" hidden="1" customHeight="1" spans="1:86">
      <c r="A82" s="73">
        <v>76</v>
      </c>
      <c r="B82" s="45" t="s">
        <v>1007</v>
      </c>
      <c r="C82" s="45" t="s">
        <v>1261</v>
      </c>
      <c r="D82" s="51" t="s">
        <v>1008</v>
      </c>
      <c r="E82" s="73" t="s">
        <v>1262</v>
      </c>
      <c r="F82" s="73" t="s">
        <v>1263</v>
      </c>
      <c r="G82" s="73" t="s">
        <v>998</v>
      </c>
      <c r="H82" s="73" t="s">
        <v>133</v>
      </c>
      <c r="I82" s="73"/>
      <c r="J82" s="73">
        <v>202405</v>
      </c>
      <c r="K82" s="73">
        <v>202512</v>
      </c>
      <c r="L82" s="73" t="s">
        <v>95</v>
      </c>
      <c r="M82" s="73"/>
      <c r="N82" s="73"/>
      <c r="O82" s="73"/>
      <c r="P82" s="73" t="s">
        <v>485</v>
      </c>
      <c r="Q82" s="73"/>
      <c r="R82" s="73"/>
      <c r="S82" s="73"/>
      <c r="T82" s="73" t="s">
        <v>485</v>
      </c>
      <c r="U82" s="73"/>
      <c r="V82" s="73" t="s">
        <v>519</v>
      </c>
      <c r="W82" s="73" t="s">
        <v>1264</v>
      </c>
      <c r="X82" s="73"/>
      <c r="Y82" s="73">
        <v>10000</v>
      </c>
      <c r="Z82" s="73">
        <v>10000</v>
      </c>
      <c r="AA82" s="73">
        <v>5000</v>
      </c>
      <c r="AB82" s="73"/>
      <c r="AC82" s="73" t="s">
        <v>129</v>
      </c>
      <c r="AD82" s="73"/>
      <c r="AE82" s="73" t="s">
        <v>569</v>
      </c>
      <c r="AF82" s="73" t="s">
        <v>560</v>
      </c>
      <c r="AG82" s="73" t="s">
        <v>1265</v>
      </c>
      <c r="AH82" s="73" t="s">
        <v>1266</v>
      </c>
      <c r="AI82" s="73" t="s">
        <v>1263</v>
      </c>
      <c r="AJ82" s="73" t="s">
        <v>1267</v>
      </c>
      <c r="AK82" s="73" t="s">
        <v>1268</v>
      </c>
      <c r="AL82" s="73" t="s">
        <v>1269</v>
      </c>
      <c r="AM82" s="73"/>
      <c r="AN82" s="73"/>
      <c r="AO82" s="73"/>
      <c r="AP82" s="74"/>
      <c r="AQ82" s="74"/>
      <c r="AR82" s="73"/>
      <c r="AS82" s="83"/>
      <c r="AT82" s="83"/>
      <c r="AU82" s="84" t="s">
        <v>386</v>
      </c>
      <c r="AV82" s="84"/>
      <c r="AW82" s="83" t="s">
        <v>1270</v>
      </c>
      <c r="AX82" s="84"/>
      <c r="AY82" s="73" t="s">
        <v>386</v>
      </c>
      <c r="AZ82" s="73"/>
      <c r="BA82" s="73"/>
      <c r="BB82" s="74" t="str">
        <f t="shared" si="17"/>
        <v>办结</v>
      </c>
      <c r="BC82" s="73" t="s">
        <v>379</v>
      </c>
      <c r="BD82" s="73" t="s">
        <v>387</v>
      </c>
      <c r="BE82" s="73" t="s">
        <v>389</v>
      </c>
      <c r="BF82" s="73" t="s">
        <v>394</v>
      </c>
      <c r="BG82" s="73"/>
      <c r="BH82" s="73"/>
      <c r="BI82" s="73" t="s">
        <v>394</v>
      </c>
      <c r="BJ82" s="73"/>
      <c r="BK82" s="73"/>
      <c r="BL82" s="73" t="s">
        <v>394</v>
      </c>
      <c r="BM82" s="73"/>
      <c r="BN82" s="73"/>
      <c r="BO82" s="73" t="s">
        <v>394</v>
      </c>
      <c r="BP82" s="73"/>
      <c r="BQ82" s="73"/>
      <c r="BR82" s="73" t="s">
        <v>394</v>
      </c>
      <c r="BS82" s="73"/>
      <c r="BT82" s="73"/>
      <c r="BU82" s="73" t="s">
        <v>394</v>
      </c>
      <c r="BV82" s="73"/>
      <c r="BW82" s="73"/>
      <c r="BX82" s="73" t="s">
        <v>394</v>
      </c>
      <c r="BY82" s="73"/>
      <c r="BZ82" s="73"/>
      <c r="CA82" s="73" t="s">
        <v>394</v>
      </c>
      <c r="CB82" s="73"/>
      <c r="CC82" s="73"/>
      <c r="CD82" s="88"/>
      <c r="CE82" s="88" t="s">
        <v>425</v>
      </c>
      <c r="CF82" s="88"/>
      <c r="CG82" s="88"/>
      <c r="CH82" s="88"/>
    </row>
    <row r="83" ht="81.95" hidden="1" customHeight="1" spans="1:81">
      <c r="A83" s="73">
        <v>77</v>
      </c>
      <c r="B83" s="45" t="s">
        <v>1009</v>
      </c>
      <c r="C83" s="51" t="s">
        <v>557</v>
      </c>
      <c r="D83" s="51" t="s">
        <v>482</v>
      </c>
      <c r="E83" s="73" t="s">
        <v>235</v>
      </c>
      <c r="F83" s="73" t="s">
        <v>483</v>
      </c>
      <c r="G83" s="73" t="s">
        <v>484</v>
      </c>
      <c r="H83" s="73" t="s">
        <v>133</v>
      </c>
      <c r="I83" s="73">
        <v>202405</v>
      </c>
      <c r="J83" s="73">
        <v>202405</v>
      </c>
      <c r="K83" s="73">
        <v>202510</v>
      </c>
      <c r="L83" s="74" t="s">
        <v>95</v>
      </c>
      <c r="M83" s="74"/>
      <c r="N83" s="74"/>
      <c r="O83" s="74"/>
      <c r="P83" s="74" t="s">
        <v>485</v>
      </c>
      <c r="Q83" s="74"/>
      <c r="R83" s="74"/>
      <c r="S83" s="74"/>
      <c r="T83" s="74" t="s">
        <v>485</v>
      </c>
      <c r="U83" s="74"/>
      <c r="V83" s="73" t="s">
        <v>519</v>
      </c>
      <c r="W83" s="73" t="s">
        <v>1264</v>
      </c>
      <c r="X83" s="73"/>
      <c r="Y83" s="73"/>
      <c r="Z83" s="73">
        <v>8700</v>
      </c>
      <c r="AA83" s="73">
        <v>4500</v>
      </c>
      <c r="AB83" s="73" t="s">
        <v>547</v>
      </c>
      <c r="AC83" s="73" t="s">
        <v>129</v>
      </c>
      <c r="AD83" s="73" t="s">
        <v>495</v>
      </c>
      <c r="AE83" s="73" t="s">
        <v>569</v>
      </c>
      <c r="AF83" s="73" t="s">
        <v>560</v>
      </c>
      <c r="AG83" s="73" t="s">
        <v>1271</v>
      </c>
      <c r="AH83" s="73" t="s">
        <v>235</v>
      </c>
      <c r="AI83" s="73"/>
      <c r="AJ83" s="73"/>
      <c r="AK83" s="74" t="s">
        <v>483</v>
      </c>
      <c r="AL83" s="74">
        <v>2143062</v>
      </c>
      <c r="AM83" s="74"/>
      <c r="AN83" s="74"/>
      <c r="AO83" s="74"/>
      <c r="AP83" s="74"/>
      <c r="AQ83" s="74"/>
      <c r="AR83" s="74"/>
      <c r="AS83" s="83"/>
      <c r="AT83" s="83"/>
      <c r="AU83" s="84" t="s">
        <v>386</v>
      </c>
      <c r="AV83" s="84"/>
      <c r="AW83" s="83" t="s">
        <v>1270</v>
      </c>
      <c r="AX83" s="84"/>
      <c r="AY83" s="73" t="s">
        <v>386</v>
      </c>
      <c r="AZ83" s="73"/>
      <c r="BA83" s="73"/>
      <c r="BB83" s="74" t="str">
        <f t="shared" si="17"/>
        <v/>
      </c>
      <c r="BC83" s="74" t="s">
        <v>386</v>
      </c>
      <c r="BD83" s="74" t="s">
        <v>387</v>
      </c>
      <c r="BE83" s="74" t="s">
        <v>573</v>
      </c>
      <c r="BF83" s="74" t="s">
        <v>394</v>
      </c>
      <c r="BG83" s="74"/>
      <c r="BH83" s="74"/>
      <c r="BI83" s="74" t="s">
        <v>394</v>
      </c>
      <c r="BJ83" s="74"/>
      <c r="BK83" s="74"/>
      <c r="BL83" s="74" t="s">
        <v>394</v>
      </c>
      <c r="BM83" s="74"/>
      <c r="BN83" s="74"/>
      <c r="BO83" s="74" t="s">
        <v>394</v>
      </c>
      <c r="BP83" s="74"/>
      <c r="BQ83" s="74"/>
      <c r="BR83" s="74" t="s">
        <v>394</v>
      </c>
      <c r="BS83" s="74"/>
      <c r="BT83" s="74"/>
      <c r="BU83" s="74" t="s">
        <v>394</v>
      </c>
      <c r="BV83" s="74"/>
      <c r="BW83" s="74"/>
      <c r="BX83" s="74" t="s">
        <v>394</v>
      </c>
      <c r="BY83" s="74"/>
      <c r="BZ83" s="74"/>
      <c r="CA83" s="74" t="s">
        <v>394</v>
      </c>
      <c r="CB83" s="74"/>
      <c r="CC83" s="74"/>
    </row>
    <row r="84" ht="120" hidden="1" customHeight="1" spans="1:84">
      <c r="A84" s="73">
        <v>78</v>
      </c>
      <c r="B84" s="51" t="s">
        <v>261</v>
      </c>
      <c r="C84" s="51" t="s">
        <v>678</v>
      </c>
      <c r="D84" s="51" t="s">
        <v>545</v>
      </c>
      <c r="E84" s="74" t="s">
        <v>124</v>
      </c>
      <c r="F84" s="73" t="s">
        <v>520</v>
      </c>
      <c r="G84" s="73" t="s">
        <v>546</v>
      </c>
      <c r="H84" s="74" t="s">
        <v>133</v>
      </c>
      <c r="I84" s="74">
        <v>202307</v>
      </c>
      <c r="J84" s="74">
        <v>202403</v>
      </c>
      <c r="K84" s="74">
        <v>202508</v>
      </c>
      <c r="L84" s="74" t="s">
        <v>95</v>
      </c>
      <c r="M84" s="74"/>
      <c r="N84" s="74"/>
      <c r="O84" s="74"/>
      <c r="P84" s="74" t="s">
        <v>485</v>
      </c>
      <c r="Q84" s="74"/>
      <c r="R84" s="74"/>
      <c r="S84" s="74"/>
      <c r="T84" s="74" t="s">
        <v>485</v>
      </c>
      <c r="U84" s="74"/>
      <c r="V84" s="74"/>
      <c r="W84" s="74" t="s">
        <v>122</v>
      </c>
      <c r="X84" s="74"/>
      <c r="Y84" s="74"/>
      <c r="Z84" s="74">
        <v>17000</v>
      </c>
      <c r="AA84" s="73">
        <v>10000</v>
      </c>
      <c r="AB84" s="73" t="s">
        <v>547</v>
      </c>
      <c r="AC84" s="74" t="s">
        <v>129</v>
      </c>
      <c r="AD84" s="74" t="s">
        <v>679</v>
      </c>
      <c r="AE84" s="73" t="s">
        <v>569</v>
      </c>
      <c r="AF84" s="73" t="s">
        <v>382</v>
      </c>
      <c r="AG84" s="74" t="s">
        <v>262</v>
      </c>
      <c r="AH84" s="74" t="s">
        <v>124</v>
      </c>
      <c r="AI84" s="74"/>
      <c r="AJ84" s="74"/>
      <c r="AK84" s="74" t="s">
        <v>548</v>
      </c>
      <c r="AL84" s="74">
        <v>5225137</v>
      </c>
      <c r="AM84" s="74">
        <v>52</v>
      </c>
      <c r="AN84" s="74" t="s">
        <v>549</v>
      </c>
      <c r="AO84" s="74"/>
      <c r="AP84" s="74"/>
      <c r="AQ84" s="74"/>
      <c r="AR84" s="74"/>
      <c r="AS84" s="83"/>
      <c r="AT84" s="83"/>
      <c r="AU84" s="84" t="s">
        <v>379</v>
      </c>
      <c r="AV84" s="84"/>
      <c r="AW84" s="83" t="s">
        <v>676</v>
      </c>
      <c r="AX84" s="84"/>
      <c r="AY84" s="73" t="s">
        <v>386</v>
      </c>
      <c r="AZ84" s="73"/>
      <c r="BA84" s="73"/>
      <c r="BB84" s="74" t="str">
        <f t="shared" si="17"/>
        <v>办结</v>
      </c>
      <c r="BC84" s="74" t="s">
        <v>379</v>
      </c>
      <c r="BD84" s="74" t="s">
        <v>387</v>
      </c>
      <c r="BE84" s="74" t="s">
        <v>389</v>
      </c>
      <c r="BF84" s="74" t="s">
        <v>394</v>
      </c>
      <c r="BG84" s="74"/>
      <c r="BH84" s="74"/>
      <c r="BI84" s="74" t="s">
        <v>394</v>
      </c>
      <c r="BJ84" s="74"/>
      <c r="BK84" s="74"/>
      <c r="BL84" s="74" t="s">
        <v>394</v>
      </c>
      <c r="BM84" s="74"/>
      <c r="BN84" s="74"/>
      <c r="BO84" s="74" t="s">
        <v>394</v>
      </c>
      <c r="BP84" s="74"/>
      <c r="BQ84" s="74"/>
      <c r="BR84" s="74" t="s">
        <v>394</v>
      </c>
      <c r="BS84" s="74"/>
      <c r="BT84" s="74"/>
      <c r="BU84" s="74" t="s">
        <v>394</v>
      </c>
      <c r="BV84" s="74"/>
      <c r="BW84" s="74"/>
      <c r="BX84" s="74" t="s">
        <v>394</v>
      </c>
      <c r="BY84" s="74"/>
      <c r="BZ84" s="74"/>
      <c r="CA84" s="74" t="s">
        <v>394</v>
      </c>
      <c r="CB84" s="74"/>
      <c r="CC84" s="74"/>
      <c r="CE84" s="66" t="s">
        <v>681</v>
      </c>
      <c r="CF84" s="66" t="s">
        <v>682</v>
      </c>
    </row>
    <row r="85" ht="77.1" hidden="1" customHeight="1" spans="1:81">
      <c r="A85" s="73">
        <v>79</v>
      </c>
      <c r="B85" s="45" t="s">
        <v>259</v>
      </c>
      <c r="C85" s="45" t="s">
        <v>674</v>
      </c>
      <c r="D85" s="51" t="s">
        <v>545</v>
      </c>
      <c r="E85" s="73" t="s">
        <v>1064</v>
      </c>
      <c r="F85" s="73" t="s">
        <v>520</v>
      </c>
      <c r="G85" s="73" t="s">
        <v>546</v>
      </c>
      <c r="H85" s="73" t="s">
        <v>133</v>
      </c>
      <c r="I85" s="73">
        <v>202308</v>
      </c>
      <c r="J85" s="73">
        <v>202402</v>
      </c>
      <c r="K85" s="73">
        <v>202507</v>
      </c>
      <c r="L85" s="74" t="s">
        <v>95</v>
      </c>
      <c r="M85" s="74"/>
      <c r="N85" s="74"/>
      <c r="O85" s="74"/>
      <c r="P85" s="74" t="s">
        <v>485</v>
      </c>
      <c r="Q85" s="74"/>
      <c r="R85" s="74"/>
      <c r="S85" s="74"/>
      <c r="T85" s="74" t="s">
        <v>485</v>
      </c>
      <c r="U85" s="74"/>
      <c r="V85" s="73" t="s">
        <v>519</v>
      </c>
      <c r="W85" s="73" t="s">
        <v>122</v>
      </c>
      <c r="X85" s="73"/>
      <c r="Y85" s="73"/>
      <c r="Z85" s="73">
        <v>17597</v>
      </c>
      <c r="AA85" s="73">
        <v>6000</v>
      </c>
      <c r="AB85" s="73"/>
      <c r="AC85" s="73" t="s">
        <v>129</v>
      </c>
      <c r="AD85" s="73"/>
      <c r="AE85" s="73" t="s">
        <v>569</v>
      </c>
      <c r="AF85" s="73" t="s">
        <v>382</v>
      </c>
      <c r="AG85" s="73" t="s">
        <v>260</v>
      </c>
      <c r="AH85" s="73" t="s">
        <v>124</v>
      </c>
      <c r="AI85" s="73"/>
      <c r="AJ85" s="73"/>
      <c r="AK85" s="73" t="s">
        <v>675</v>
      </c>
      <c r="AL85" s="73">
        <v>13684727004</v>
      </c>
      <c r="AM85" s="73"/>
      <c r="AN85" s="73"/>
      <c r="AO85" s="73"/>
      <c r="AP85" s="73"/>
      <c r="AQ85" s="73"/>
      <c r="AR85" s="73"/>
      <c r="AS85" s="83"/>
      <c r="AT85" s="83"/>
      <c r="AU85" s="84" t="s">
        <v>379</v>
      </c>
      <c r="AV85" s="84"/>
      <c r="AW85" s="83" t="s">
        <v>676</v>
      </c>
      <c r="AX85" s="84"/>
      <c r="AY85" s="73" t="s">
        <v>386</v>
      </c>
      <c r="AZ85" s="73"/>
      <c r="BA85" s="73"/>
      <c r="BB85" s="74" t="str">
        <f t="shared" si="17"/>
        <v>办结</v>
      </c>
      <c r="BC85" s="73" t="s">
        <v>379</v>
      </c>
      <c r="BD85" s="73" t="s">
        <v>387</v>
      </c>
      <c r="BE85" s="73" t="s">
        <v>389</v>
      </c>
      <c r="BF85" s="73" t="s">
        <v>394</v>
      </c>
      <c r="BG85" s="73"/>
      <c r="BH85" s="73"/>
      <c r="BI85" s="73" t="s">
        <v>394</v>
      </c>
      <c r="BJ85" s="73"/>
      <c r="BK85" s="73"/>
      <c r="BL85" s="73" t="s">
        <v>394</v>
      </c>
      <c r="BM85" s="73"/>
      <c r="BN85" s="73"/>
      <c r="BO85" s="73" t="s">
        <v>394</v>
      </c>
      <c r="BP85" s="73"/>
      <c r="BQ85" s="73"/>
      <c r="BR85" s="73" t="s">
        <v>394</v>
      </c>
      <c r="BS85" s="73"/>
      <c r="BT85" s="73"/>
      <c r="BU85" s="73" t="s">
        <v>394</v>
      </c>
      <c r="BV85" s="73"/>
      <c r="BW85" s="73"/>
      <c r="BX85" s="73" t="s">
        <v>394</v>
      </c>
      <c r="BY85" s="73"/>
      <c r="BZ85" s="73"/>
      <c r="CA85" s="73" t="s">
        <v>394</v>
      </c>
      <c r="CB85" s="73"/>
      <c r="CC85" s="73"/>
    </row>
    <row r="86" ht="77.1" hidden="1" customHeight="1" spans="1:81">
      <c r="A86" s="73">
        <v>80</v>
      </c>
      <c r="B86" s="45" t="s">
        <v>161</v>
      </c>
      <c r="C86" s="45" t="s">
        <v>607</v>
      </c>
      <c r="D86" s="51" t="s">
        <v>608</v>
      </c>
      <c r="E86" s="73" t="s">
        <v>1064</v>
      </c>
      <c r="F86" s="73" t="s">
        <v>609</v>
      </c>
      <c r="G86" s="73" t="s">
        <v>546</v>
      </c>
      <c r="H86" s="73">
        <v>2024</v>
      </c>
      <c r="I86" s="73">
        <v>202305</v>
      </c>
      <c r="J86" s="73">
        <v>202404</v>
      </c>
      <c r="K86" s="73">
        <v>202412</v>
      </c>
      <c r="L86" s="74" t="s">
        <v>14</v>
      </c>
      <c r="M86" s="74"/>
      <c r="N86" s="74"/>
      <c r="O86" s="73" t="s">
        <v>379</v>
      </c>
      <c r="P86" s="74" t="s">
        <v>485</v>
      </c>
      <c r="Q86" s="74"/>
      <c r="R86" s="74"/>
      <c r="S86" s="74"/>
      <c r="T86" s="74" t="s">
        <v>485</v>
      </c>
      <c r="U86" s="74"/>
      <c r="V86" s="74"/>
      <c r="W86" s="73" t="s">
        <v>122</v>
      </c>
      <c r="X86" s="73"/>
      <c r="Y86" s="73">
        <v>12000</v>
      </c>
      <c r="Z86" s="73">
        <v>12000</v>
      </c>
      <c r="AA86" s="73">
        <v>6000</v>
      </c>
      <c r="AB86" s="73"/>
      <c r="AC86" s="73" t="s">
        <v>129</v>
      </c>
      <c r="AD86" s="73"/>
      <c r="AE86" s="73" t="s">
        <v>569</v>
      </c>
      <c r="AF86" s="73" t="s">
        <v>560</v>
      </c>
      <c r="AG86" s="73" t="s">
        <v>162</v>
      </c>
      <c r="AH86" s="73" t="s">
        <v>163</v>
      </c>
      <c r="AI86" s="73" t="s">
        <v>610</v>
      </c>
      <c r="AJ86" s="73" t="s">
        <v>611</v>
      </c>
      <c r="AK86" s="73" t="s">
        <v>612</v>
      </c>
      <c r="AL86" s="73">
        <v>15924445427</v>
      </c>
      <c r="AM86" s="73"/>
      <c r="AN86" s="73"/>
      <c r="AO86" s="73"/>
      <c r="AP86" s="73"/>
      <c r="AQ86" s="73"/>
      <c r="AR86" s="73"/>
      <c r="AS86" s="83"/>
      <c r="AT86" s="83"/>
      <c r="AU86" s="84" t="s">
        <v>379</v>
      </c>
      <c r="AV86" s="84"/>
      <c r="AW86" s="83" t="s">
        <v>613</v>
      </c>
      <c r="AX86" s="84"/>
      <c r="AY86" s="73" t="s">
        <v>386</v>
      </c>
      <c r="AZ86" s="73"/>
      <c r="BA86" s="73"/>
      <c r="BB86" s="74" t="str">
        <f t="shared" si="17"/>
        <v>办结</v>
      </c>
      <c r="BC86" s="73" t="s">
        <v>379</v>
      </c>
      <c r="BD86" s="73" t="s">
        <v>387</v>
      </c>
      <c r="BE86" s="73" t="s">
        <v>389</v>
      </c>
      <c r="BF86" s="73" t="s">
        <v>394</v>
      </c>
      <c r="BG86" s="73"/>
      <c r="BH86" s="73"/>
      <c r="BI86" s="73" t="s">
        <v>394</v>
      </c>
      <c r="BJ86" s="73"/>
      <c r="BK86" s="73"/>
      <c r="BL86" s="73" t="s">
        <v>394</v>
      </c>
      <c r="BM86" s="73"/>
      <c r="BN86" s="73"/>
      <c r="BO86" s="73" t="s">
        <v>394</v>
      </c>
      <c r="BP86" s="73"/>
      <c r="BQ86" s="73"/>
      <c r="BR86" s="73" t="s">
        <v>394</v>
      </c>
      <c r="BS86" s="73"/>
      <c r="BT86" s="73"/>
      <c r="BU86" s="73" t="s">
        <v>394</v>
      </c>
      <c r="BV86" s="73"/>
      <c r="BW86" s="73"/>
      <c r="BX86" s="73" t="s">
        <v>394</v>
      </c>
      <c r="BY86" s="73"/>
      <c r="BZ86" s="73"/>
      <c r="CA86" s="73" t="s">
        <v>394</v>
      </c>
      <c r="CB86" s="73"/>
      <c r="CC86" s="73"/>
    </row>
    <row r="87" s="66" customFormat="1" ht="77.1" hidden="1" customHeight="1" spans="1:86">
      <c r="A87" s="73">
        <v>81</v>
      </c>
      <c r="B87" s="45" t="s">
        <v>229</v>
      </c>
      <c r="C87" s="45" t="s">
        <v>557</v>
      </c>
      <c r="D87" s="51" t="s">
        <v>374</v>
      </c>
      <c r="E87" s="73" t="s">
        <v>1059</v>
      </c>
      <c r="F87" s="73" t="s">
        <v>414</v>
      </c>
      <c r="G87" s="73" t="s">
        <v>406</v>
      </c>
      <c r="H87" s="73" t="s">
        <v>133</v>
      </c>
      <c r="I87" s="73">
        <v>202405</v>
      </c>
      <c r="J87" s="73">
        <v>202405</v>
      </c>
      <c r="K87" s="73">
        <v>202512</v>
      </c>
      <c r="L87" s="73" t="s">
        <v>95</v>
      </c>
      <c r="M87" s="73"/>
      <c r="N87" s="73"/>
      <c r="O87" s="73"/>
      <c r="P87" s="73" t="s">
        <v>510</v>
      </c>
      <c r="Q87" s="73"/>
      <c r="R87" s="73"/>
      <c r="S87" s="73"/>
      <c r="T87" s="74" t="s">
        <v>510</v>
      </c>
      <c r="U87" s="73"/>
      <c r="V87" s="73"/>
      <c r="W87" s="73" t="s">
        <v>69</v>
      </c>
      <c r="X87" s="73"/>
      <c r="Y87" s="73"/>
      <c r="Z87" s="73">
        <v>40000</v>
      </c>
      <c r="AA87" s="73">
        <v>30000</v>
      </c>
      <c r="AB87" s="73" t="s">
        <v>511</v>
      </c>
      <c r="AC87" s="73" t="s">
        <v>129</v>
      </c>
      <c r="AD87" s="73" t="s">
        <v>658</v>
      </c>
      <c r="AE87" s="73" t="s">
        <v>569</v>
      </c>
      <c r="AF87" s="73" t="s">
        <v>382</v>
      </c>
      <c r="AG87" s="73" t="s">
        <v>230</v>
      </c>
      <c r="AH87" s="73" t="s">
        <v>97</v>
      </c>
      <c r="AI87" s="73" t="s">
        <v>406</v>
      </c>
      <c r="AJ87" s="73">
        <v>13904725427</v>
      </c>
      <c r="AK87" s="73" t="s">
        <v>414</v>
      </c>
      <c r="AL87" s="73">
        <v>13848529557</v>
      </c>
      <c r="AM87" s="73"/>
      <c r="AN87" s="73"/>
      <c r="AO87" s="73"/>
      <c r="AP87" s="74"/>
      <c r="AQ87" s="74"/>
      <c r="AR87" s="73"/>
      <c r="AS87" s="83"/>
      <c r="AT87" s="83"/>
      <c r="AU87" s="84" t="s">
        <v>386</v>
      </c>
      <c r="AV87" s="84"/>
      <c r="AW87" s="83" t="s">
        <v>731</v>
      </c>
      <c r="AX87" s="84"/>
      <c r="AY87" s="73" t="s">
        <v>386</v>
      </c>
      <c r="AZ87" s="73" t="s">
        <v>1272</v>
      </c>
      <c r="BA87" s="73"/>
      <c r="BB87" s="74" t="str">
        <f t="shared" si="17"/>
        <v/>
      </c>
      <c r="BC87" s="73" t="s">
        <v>386</v>
      </c>
      <c r="BD87" s="73" t="s">
        <v>387</v>
      </c>
      <c r="BE87" s="73" t="s">
        <v>573</v>
      </c>
      <c r="BF87" s="73" t="str">
        <f>BI87</f>
        <v>无需办理</v>
      </c>
      <c r="BG87" s="73" t="s">
        <v>388</v>
      </c>
      <c r="BH87" s="73" t="s">
        <v>573</v>
      </c>
      <c r="BI87" s="74" t="s">
        <v>394</v>
      </c>
      <c r="BJ87" s="73" t="s">
        <v>388</v>
      </c>
      <c r="BK87" s="73" t="s">
        <v>573</v>
      </c>
      <c r="BL87" s="74" t="s">
        <v>394</v>
      </c>
      <c r="BM87" s="73" t="s">
        <v>387</v>
      </c>
      <c r="BN87" s="73" t="s">
        <v>573</v>
      </c>
      <c r="BO87" s="74" t="s">
        <v>394</v>
      </c>
      <c r="BP87" s="73" t="s">
        <v>387</v>
      </c>
      <c r="BQ87" s="73" t="s">
        <v>573</v>
      </c>
      <c r="BR87" s="73" t="s">
        <v>394</v>
      </c>
      <c r="BS87" s="73"/>
      <c r="BT87" s="73"/>
      <c r="BU87" s="73" t="s">
        <v>394</v>
      </c>
      <c r="BV87" s="73"/>
      <c r="BW87" s="73"/>
      <c r="BX87" s="73" t="s">
        <v>394</v>
      </c>
      <c r="BY87" s="73"/>
      <c r="BZ87" s="73"/>
      <c r="CA87" s="74" t="s">
        <v>394</v>
      </c>
      <c r="CB87" s="73" t="s">
        <v>388</v>
      </c>
      <c r="CC87" s="73" t="s">
        <v>573</v>
      </c>
      <c r="CD87" s="88"/>
      <c r="CE87" s="88"/>
      <c r="CF87" s="88"/>
      <c r="CG87" s="88"/>
      <c r="CH87" s="88"/>
    </row>
    <row r="88" s="66" customFormat="1" ht="77.1" hidden="1" customHeight="1" spans="1:86">
      <c r="A88" s="73">
        <v>82</v>
      </c>
      <c r="B88" s="45" t="s">
        <v>1042</v>
      </c>
      <c r="C88" s="45" t="s">
        <v>557</v>
      </c>
      <c r="D88" s="51" t="s">
        <v>374</v>
      </c>
      <c r="E88" s="73" t="s">
        <v>1059</v>
      </c>
      <c r="F88" s="73" t="s">
        <v>414</v>
      </c>
      <c r="G88" s="73" t="s">
        <v>406</v>
      </c>
      <c r="H88" s="73" t="s">
        <v>133</v>
      </c>
      <c r="I88" s="73">
        <v>202405</v>
      </c>
      <c r="J88" s="73">
        <v>202404</v>
      </c>
      <c r="K88" s="73">
        <v>202512</v>
      </c>
      <c r="L88" s="73" t="s">
        <v>95</v>
      </c>
      <c r="M88" s="73"/>
      <c r="N88" s="73"/>
      <c r="O88" s="73"/>
      <c r="P88" s="73" t="s">
        <v>510</v>
      </c>
      <c r="Q88" s="73"/>
      <c r="R88" s="73"/>
      <c r="S88" s="73"/>
      <c r="T88" s="74" t="s">
        <v>510</v>
      </c>
      <c r="U88" s="73"/>
      <c r="V88" s="73"/>
      <c r="W88" s="73" t="s">
        <v>69</v>
      </c>
      <c r="X88" s="73"/>
      <c r="Y88" s="73"/>
      <c r="Z88" s="73">
        <v>35000</v>
      </c>
      <c r="AA88" s="73">
        <v>30000</v>
      </c>
      <c r="AB88" s="73" t="s">
        <v>511</v>
      </c>
      <c r="AC88" s="73" t="s">
        <v>129</v>
      </c>
      <c r="AD88" s="73" t="s">
        <v>658</v>
      </c>
      <c r="AE88" s="73" t="s">
        <v>559</v>
      </c>
      <c r="AF88" s="73" t="s">
        <v>382</v>
      </c>
      <c r="AG88" s="73" t="s">
        <v>228</v>
      </c>
      <c r="AH88" s="73" t="s">
        <v>97</v>
      </c>
      <c r="AI88" s="73" t="s">
        <v>406</v>
      </c>
      <c r="AJ88" s="73">
        <v>13904725427</v>
      </c>
      <c r="AK88" s="73" t="s">
        <v>414</v>
      </c>
      <c r="AL88" s="73">
        <v>13848529557</v>
      </c>
      <c r="AM88" s="73" t="s">
        <v>659</v>
      </c>
      <c r="AN88" s="73"/>
      <c r="AO88" s="73"/>
      <c r="AP88" s="74"/>
      <c r="AQ88" s="74"/>
      <c r="AR88" s="73"/>
      <c r="AS88" s="83"/>
      <c r="AT88" s="83"/>
      <c r="AU88" s="84" t="s">
        <v>386</v>
      </c>
      <c r="AV88" s="84"/>
      <c r="AW88" s="83" t="s">
        <v>660</v>
      </c>
      <c r="AX88" s="84"/>
      <c r="AY88" s="73" t="s">
        <v>379</v>
      </c>
      <c r="AZ88" s="73" t="s">
        <v>1273</v>
      </c>
      <c r="BA88" s="73" t="s">
        <v>1274</v>
      </c>
      <c r="BB88" s="74" t="str">
        <f t="shared" si="17"/>
        <v/>
      </c>
      <c r="BC88" s="73" t="s">
        <v>386</v>
      </c>
      <c r="BD88" s="73" t="s">
        <v>387</v>
      </c>
      <c r="BE88" s="73" t="s">
        <v>573</v>
      </c>
      <c r="BF88" s="73" t="s">
        <v>394</v>
      </c>
      <c r="BG88" s="73"/>
      <c r="BH88" s="73"/>
      <c r="BI88" s="73" t="s">
        <v>386</v>
      </c>
      <c r="BJ88" s="73"/>
      <c r="BK88" s="73"/>
      <c r="BL88" s="73" t="s">
        <v>394</v>
      </c>
      <c r="BM88" s="73" t="s">
        <v>387</v>
      </c>
      <c r="BN88" s="73" t="s">
        <v>573</v>
      </c>
      <c r="BO88" s="73" t="s">
        <v>394</v>
      </c>
      <c r="BP88" s="73" t="s">
        <v>387</v>
      </c>
      <c r="BQ88" s="73" t="s">
        <v>573</v>
      </c>
      <c r="BR88" s="73" t="s">
        <v>394</v>
      </c>
      <c r="BS88" s="73"/>
      <c r="BT88" s="73"/>
      <c r="BU88" s="73" t="s">
        <v>394</v>
      </c>
      <c r="BV88" s="73"/>
      <c r="BW88" s="73"/>
      <c r="BX88" s="73" t="s">
        <v>394</v>
      </c>
      <c r="BY88" s="73"/>
      <c r="BZ88" s="73"/>
      <c r="CA88" s="73" t="s">
        <v>394</v>
      </c>
      <c r="CB88" s="73"/>
      <c r="CC88" s="73"/>
      <c r="CD88" s="73"/>
      <c r="CE88" s="88"/>
      <c r="CF88" s="88"/>
      <c r="CG88" s="88"/>
      <c r="CH88" s="88"/>
    </row>
    <row r="89" ht="99.95" hidden="1" customHeight="1" spans="1:81">
      <c r="A89" s="73">
        <v>83</v>
      </c>
      <c r="B89" s="45" t="s">
        <v>249</v>
      </c>
      <c r="C89" s="51" t="s">
        <v>557</v>
      </c>
      <c r="D89" s="51" t="s">
        <v>482</v>
      </c>
      <c r="E89" s="73" t="s">
        <v>235</v>
      </c>
      <c r="F89" s="73" t="s">
        <v>483</v>
      </c>
      <c r="G89" s="73" t="s">
        <v>484</v>
      </c>
      <c r="H89" s="73">
        <v>2024</v>
      </c>
      <c r="I89" s="73">
        <v>202405</v>
      </c>
      <c r="J89" s="73">
        <v>202405</v>
      </c>
      <c r="K89" s="73">
        <v>202410</v>
      </c>
      <c r="L89" s="74" t="s">
        <v>95</v>
      </c>
      <c r="M89" s="74"/>
      <c r="N89" s="74"/>
      <c r="O89" s="74"/>
      <c r="P89" s="74" t="s">
        <v>485</v>
      </c>
      <c r="Q89" s="74"/>
      <c r="R89" s="74"/>
      <c r="S89" s="74"/>
      <c r="T89" s="74" t="s">
        <v>485</v>
      </c>
      <c r="U89" s="74"/>
      <c r="V89" s="73" t="s">
        <v>519</v>
      </c>
      <c r="W89" s="73" t="s">
        <v>69</v>
      </c>
      <c r="X89" s="73"/>
      <c r="Y89" s="73"/>
      <c r="Z89" s="73">
        <v>21450.8</v>
      </c>
      <c r="AA89" s="73">
        <v>21450.8</v>
      </c>
      <c r="AB89" s="73" t="s">
        <v>547</v>
      </c>
      <c r="AC89" s="73" t="s">
        <v>129</v>
      </c>
      <c r="AD89" s="73"/>
      <c r="AE89" s="73" t="s">
        <v>569</v>
      </c>
      <c r="AF89" s="73" t="s">
        <v>382</v>
      </c>
      <c r="AG89" s="73" t="s">
        <v>250</v>
      </c>
      <c r="AH89" s="73" t="s">
        <v>235</v>
      </c>
      <c r="AI89" s="73"/>
      <c r="AJ89" s="73"/>
      <c r="AK89" s="74" t="s">
        <v>483</v>
      </c>
      <c r="AL89" s="74">
        <v>2143062</v>
      </c>
      <c r="AM89" s="74"/>
      <c r="AN89" s="74"/>
      <c r="AO89" s="74"/>
      <c r="AP89" s="74"/>
      <c r="AQ89" s="74"/>
      <c r="AR89" s="74"/>
      <c r="AS89" s="83"/>
      <c r="AT89" s="83"/>
      <c r="AU89" s="84" t="s">
        <v>386</v>
      </c>
      <c r="AV89" s="84"/>
      <c r="AW89" s="83" t="s">
        <v>797</v>
      </c>
      <c r="AX89" s="84"/>
      <c r="AY89" s="74" t="s">
        <v>386</v>
      </c>
      <c r="AZ89" s="73"/>
      <c r="BA89" s="74"/>
      <c r="BB89" s="74" t="str">
        <f t="shared" si="17"/>
        <v/>
      </c>
      <c r="BC89" s="74" t="s">
        <v>386</v>
      </c>
      <c r="BD89" s="74" t="s">
        <v>387</v>
      </c>
      <c r="BE89" s="74" t="s">
        <v>573</v>
      </c>
      <c r="BF89" s="74" t="s">
        <v>394</v>
      </c>
      <c r="BG89" s="74"/>
      <c r="BH89" s="74"/>
      <c r="BI89" s="74" t="s">
        <v>394</v>
      </c>
      <c r="BJ89" s="74"/>
      <c r="BK89" s="74"/>
      <c r="BL89" s="74" t="s">
        <v>394</v>
      </c>
      <c r="BM89" s="74"/>
      <c r="BN89" s="74"/>
      <c r="BO89" s="74" t="s">
        <v>394</v>
      </c>
      <c r="BP89" s="74"/>
      <c r="BQ89" s="74"/>
      <c r="BR89" s="74" t="s">
        <v>394</v>
      </c>
      <c r="BS89" s="74"/>
      <c r="BT89" s="74"/>
      <c r="BU89" s="74" t="s">
        <v>394</v>
      </c>
      <c r="BV89" s="74"/>
      <c r="BW89" s="74"/>
      <c r="BX89" s="74" t="s">
        <v>394</v>
      </c>
      <c r="BY89" s="74"/>
      <c r="BZ89" s="74"/>
      <c r="CA89" s="74" t="s">
        <v>394</v>
      </c>
      <c r="CB89" s="74"/>
      <c r="CC89" s="74"/>
    </row>
    <row r="90" ht="77.1" hidden="1" customHeight="1" spans="1:86">
      <c r="A90" s="73">
        <v>84</v>
      </c>
      <c r="B90" s="45" t="s">
        <v>254</v>
      </c>
      <c r="C90" s="45" t="s">
        <v>557</v>
      </c>
      <c r="D90" s="51" t="s">
        <v>482</v>
      </c>
      <c r="E90" s="73"/>
      <c r="F90" s="73" t="s">
        <v>483</v>
      </c>
      <c r="G90" s="73" t="s">
        <v>484</v>
      </c>
      <c r="H90" s="73">
        <v>2024</v>
      </c>
      <c r="I90" s="73"/>
      <c r="J90" s="73">
        <v>202404</v>
      </c>
      <c r="K90" s="73">
        <v>202412</v>
      </c>
      <c r="L90" s="74" t="s">
        <v>95</v>
      </c>
      <c r="M90" s="73"/>
      <c r="N90" s="73"/>
      <c r="O90" s="73"/>
      <c r="P90" s="73" t="s">
        <v>485</v>
      </c>
      <c r="Q90" s="73"/>
      <c r="R90" s="73"/>
      <c r="S90" s="73"/>
      <c r="T90" s="73" t="s">
        <v>485</v>
      </c>
      <c r="U90" s="73"/>
      <c r="V90" s="73"/>
      <c r="W90" s="73" t="s">
        <v>69</v>
      </c>
      <c r="X90" s="73"/>
      <c r="Y90" s="73"/>
      <c r="Z90" s="73">
        <v>9800</v>
      </c>
      <c r="AA90" s="73">
        <v>9800</v>
      </c>
      <c r="AB90" s="73"/>
      <c r="AC90" s="73" t="s">
        <v>129</v>
      </c>
      <c r="AD90" s="73"/>
      <c r="AE90" s="73" t="s">
        <v>569</v>
      </c>
      <c r="AF90" s="73" t="s">
        <v>382</v>
      </c>
      <c r="AG90" s="73" t="s">
        <v>255</v>
      </c>
      <c r="AH90" s="73" t="s">
        <v>256</v>
      </c>
      <c r="AI90" s="73"/>
      <c r="AJ90" s="73"/>
      <c r="AK90" s="73" t="s">
        <v>826</v>
      </c>
      <c r="AL90" s="74">
        <v>13847249860</v>
      </c>
      <c r="AM90" s="73"/>
      <c r="AN90" s="73"/>
      <c r="AO90" s="73"/>
      <c r="AP90" s="74"/>
      <c r="AQ90" s="74"/>
      <c r="AR90" s="73"/>
      <c r="AS90" s="83"/>
      <c r="AT90" s="83"/>
      <c r="AU90" s="84" t="s">
        <v>386</v>
      </c>
      <c r="AV90" s="84"/>
      <c r="AW90" s="83" t="s">
        <v>797</v>
      </c>
      <c r="AX90" s="84"/>
      <c r="AY90" s="74" t="s">
        <v>386</v>
      </c>
      <c r="AZ90" s="73"/>
      <c r="BA90" s="73"/>
      <c r="BB90" s="74" t="str">
        <f t="shared" si="17"/>
        <v/>
      </c>
      <c r="BC90" s="73" t="s">
        <v>386</v>
      </c>
      <c r="BD90" s="73" t="s">
        <v>387</v>
      </c>
      <c r="BE90" s="73" t="s">
        <v>573</v>
      </c>
      <c r="BF90" s="73" t="s">
        <v>394</v>
      </c>
      <c r="BG90" s="73"/>
      <c r="BH90" s="73"/>
      <c r="BI90" s="73" t="s">
        <v>394</v>
      </c>
      <c r="BJ90" s="73"/>
      <c r="BK90" s="73"/>
      <c r="BL90" s="73" t="s">
        <v>394</v>
      </c>
      <c r="BM90" s="73"/>
      <c r="BN90" s="73"/>
      <c r="BO90" s="73" t="s">
        <v>394</v>
      </c>
      <c r="BP90" s="73"/>
      <c r="BQ90" s="73"/>
      <c r="BR90" s="73" t="s">
        <v>394</v>
      </c>
      <c r="BS90" s="73"/>
      <c r="BT90" s="73"/>
      <c r="BU90" s="73" t="s">
        <v>394</v>
      </c>
      <c r="BV90" s="73"/>
      <c r="BW90" s="73"/>
      <c r="BX90" s="73" t="s">
        <v>394</v>
      </c>
      <c r="BY90" s="73"/>
      <c r="BZ90" s="73"/>
      <c r="CA90" s="73" t="s">
        <v>394</v>
      </c>
      <c r="CB90" s="73"/>
      <c r="CC90" s="73"/>
      <c r="CD90" s="88"/>
      <c r="CE90" s="88"/>
      <c r="CF90" s="88"/>
      <c r="CG90" s="88"/>
      <c r="CH90" s="88"/>
    </row>
    <row r="91" s="66" customFormat="1" ht="77.1" hidden="1" customHeight="1" spans="1:86">
      <c r="A91" s="73">
        <v>85</v>
      </c>
      <c r="B91" s="45" t="s">
        <v>764</v>
      </c>
      <c r="C91" s="45" t="s">
        <v>557</v>
      </c>
      <c r="D91" s="51" t="s">
        <v>374</v>
      </c>
      <c r="E91" s="73" t="s">
        <v>1059</v>
      </c>
      <c r="F91" s="73" t="s">
        <v>414</v>
      </c>
      <c r="G91" s="73" t="s">
        <v>406</v>
      </c>
      <c r="H91" s="73" t="s">
        <v>133</v>
      </c>
      <c r="I91" s="73">
        <v>202405</v>
      </c>
      <c r="J91" s="73">
        <v>202405</v>
      </c>
      <c r="K91" s="73">
        <v>202512</v>
      </c>
      <c r="L91" s="73" t="s">
        <v>95</v>
      </c>
      <c r="M91" s="73"/>
      <c r="N91" s="73"/>
      <c r="O91" s="73"/>
      <c r="P91" s="73" t="s">
        <v>510</v>
      </c>
      <c r="Q91" s="73"/>
      <c r="R91" s="73"/>
      <c r="S91" s="73"/>
      <c r="T91" s="74" t="s">
        <v>510</v>
      </c>
      <c r="U91" s="73"/>
      <c r="V91" s="73"/>
      <c r="W91" s="73" t="s">
        <v>69</v>
      </c>
      <c r="X91" s="73"/>
      <c r="Y91" s="73"/>
      <c r="Z91" s="73">
        <v>8000</v>
      </c>
      <c r="AA91" s="73">
        <v>5000</v>
      </c>
      <c r="AB91" s="73" t="s">
        <v>511</v>
      </c>
      <c r="AC91" s="73" t="s">
        <v>129</v>
      </c>
      <c r="AD91" s="73" t="s">
        <v>658</v>
      </c>
      <c r="AE91" s="73" t="s">
        <v>569</v>
      </c>
      <c r="AF91" s="73" t="s">
        <v>382</v>
      </c>
      <c r="AG91" s="73" t="s">
        <v>765</v>
      </c>
      <c r="AH91" s="73" t="s">
        <v>97</v>
      </c>
      <c r="AI91" s="73" t="s">
        <v>406</v>
      </c>
      <c r="AJ91" s="73">
        <v>13904725427</v>
      </c>
      <c r="AK91" s="73" t="s">
        <v>414</v>
      </c>
      <c r="AL91" s="73">
        <v>13848529557</v>
      </c>
      <c r="AM91" s="73"/>
      <c r="AN91" s="73"/>
      <c r="AO91" s="73"/>
      <c r="AP91" s="74"/>
      <c r="AQ91" s="74"/>
      <c r="AR91" s="73"/>
      <c r="AS91" s="83"/>
      <c r="AT91" s="83"/>
      <c r="AU91" s="84" t="s">
        <v>386</v>
      </c>
      <c r="AV91" s="84"/>
      <c r="AW91" s="83" t="s">
        <v>766</v>
      </c>
      <c r="AX91" s="84"/>
      <c r="AY91" s="74" t="s">
        <v>379</v>
      </c>
      <c r="AZ91" s="73" t="s">
        <v>1173</v>
      </c>
      <c r="BA91" s="73" t="s">
        <v>1144</v>
      </c>
      <c r="BB91" s="74" t="str">
        <f t="shared" si="17"/>
        <v/>
      </c>
      <c r="BC91" s="73" t="s">
        <v>386</v>
      </c>
      <c r="BD91" s="73" t="s">
        <v>387</v>
      </c>
      <c r="BE91" s="73" t="s">
        <v>573</v>
      </c>
      <c r="BF91" s="73" t="str">
        <f t="shared" ref="BF91:BF95" si="18">BI91</f>
        <v>否</v>
      </c>
      <c r="BG91" s="73" t="s">
        <v>388</v>
      </c>
      <c r="BH91" s="73" t="s">
        <v>573</v>
      </c>
      <c r="BI91" s="74" t="s">
        <v>386</v>
      </c>
      <c r="BJ91" s="73" t="s">
        <v>388</v>
      </c>
      <c r="BK91" s="73" t="s">
        <v>573</v>
      </c>
      <c r="BL91" s="73" t="s">
        <v>394</v>
      </c>
      <c r="BM91" s="73" t="s">
        <v>387</v>
      </c>
      <c r="BN91" s="73" t="s">
        <v>573</v>
      </c>
      <c r="BO91" s="73" t="s">
        <v>394</v>
      </c>
      <c r="BP91" s="73" t="s">
        <v>387</v>
      </c>
      <c r="BQ91" s="73" t="s">
        <v>573</v>
      </c>
      <c r="BR91" s="73" t="s">
        <v>394</v>
      </c>
      <c r="BS91" s="73"/>
      <c r="BT91" s="73"/>
      <c r="BU91" s="73" t="s">
        <v>394</v>
      </c>
      <c r="BV91" s="73"/>
      <c r="BW91" s="73"/>
      <c r="BX91" s="73" t="s">
        <v>394</v>
      </c>
      <c r="BY91" s="73"/>
      <c r="BZ91" s="73"/>
      <c r="CA91" s="73" t="s">
        <v>394</v>
      </c>
      <c r="CB91" s="73"/>
      <c r="CC91" s="73"/>
      <c r="CD91" s="88"/>
      <c r="CE91" s="88"/>
      <c r="CF91" s="88"/>
      <c r="CG91" s="88"/>
      <c r="CH91" s="88"/>
    </row>
    <row r="92" ht="224.1" hidden="1" customHeight="1" spans="1:86">
      <c r="A92" s="73">
        <v>86</v>
      </c>
      <c r="B92" s="45" t="s">
        <v>1010</v>
      </c>
      <c r="C92" s="45" t="s">
        <v>557</v>
      </c>
      <c r="D92" s="51" t="s">
        <v>482</v>
      </c>
      <c r="E92" s="73" t="s">
        <v>235</v>
      </c>
      <c r="F92" s="73" t="s">
        <v>483</v>
      </c>
      <c r="G92" s="73" t="s">
        <v>484</v>
      </c>
      <c r="H92" s="73">
        <v>2024</v>
      </c>
      <c r="I92" s="73">
        <v>202404</v>
      </c>
      <c r="J92" s="73">
        <v>202404</v>
      </c>
      <c r="K92" s="73">
        <v>202410</v>
      </c>
      <c r="L92" s="73" t="s">
        <v>95</v>
      </c>
      <c r="M92" s="73" t="s">
        <v>1275</v>
      </c>
      <c r="N92" s="73"/>
      <c r="O92" s="73"/>
      <c r="P92" s="73" t="s">
        <v>485</v>
      </c>
      <c r="Q92" s="73"/>
      <c r="R92" s="73"/>
      <c r="S92" s="73"/>
      <c r="T92" s="74" t="s">
        <v>485</v>
      </c>
      <c r="U92" s="73"/>
      <c r="V92" s="73"/>
      <c r="W92" s="73" t="s">
        <v>69</v>
      </c>
      <c r="X92" s="73"/>
      <c r="Y92" s="73"/>
      <c r="Z92" s="73">
        <v>5000</v>
      </c>
      <c r="AA92" s="73">
        <v>3764.18</v>
      </c>
      <c r="AB92" s="73"/>
      <c r="AC92" s="73" t="s">
        <v>129</v>
      </c>
      <c r="AD92" s="73"/>
      <c r="AE92" s="73" t="s">
        <v>569</v>
      </c>
      <c r="AF92" s="73" t="s">
        <v>382</v>
      </c>
      <c r="AG92" s="73" t="s">
        <v>1276</v>
      </c>
      <c r="AH92" s="73" t="s">
        <v>235</v>
      </c>
      <c r="AI92" s="73"/>
      <c r="AJ92" s="73"/>
      <c r="AK92" s="74" t="s">
        <v>483</v>
      </c>
      <c r="AL92" s="74">
        <v>2143062</v>
      </c>
      <c r="AM92" s="73"/>
      <c r="AN92" s="73"/>
      <c r="AO92" s="73"/>
      <c r="AP92" s="73"/>
      <c r="AQ92" s="73"/>
      <c r="AR92" s="73"/>
      <c r="AS92" s="83"/>
      <c r="AT92" s="83"/>
      <c r="AU92" s="84" t="s">
        <v>386</v>
      </c>
      <c r="AV92" s="84"/>
      <c r="AW92" s="83" t="s">
        <v>797</v>
      </c>
      <c r="AX92" s="84"/>
      <c r="AY92" s="74" t="s">
        <v>386</v>
      </c>
      <c r="AZ92" s="73"/>
      <c r="BA92" s="73"/>
      <c r="BB92" s="74" t="str">
        <f t="shared" si="17"/>
        <v/>
      </c>
      <c r="BC92" s="73" t="s">
        <v>386</v>
      </c>
      <c r="BD92" s="73" t="s">
        <v>387</v>
      </c>
      <c r="BE92" s="73" t="s">
        <v>573</v>
      </c>
      <c r="BF92" s="73" t="s">
        <v>394</v>
      </c>
      <c r="BG92" s="73"/>
      <c r="BH92" s="73"/>
      <c r="BI92" s="73" t="s">
        <v>394</v>
      </c>
      <c r="BJ92" s="73"/>
      <c r="BK92" s="73"/>
      <c r="BL92" s="73" t="s">
        <v>394</v>
      </c>
      <c r="BM92" s="73"/>
      <c r="BN92" s="73"/>
      <c r="BO92" s="73" t="s">
        <v>394</v>
      </c>
      <c r="BP92" s="73"/>
      <c r="BQ92" s="73"/>
      <c r="BR92" s="73" t="s">
        <v>394</v>
      </c>
      <c r="BS92" s="73"/>
      <c r="BT92" s="73"/>
      <c r="BU92" s="73" t="s">
        <v>394</v>
      </c>
      <c r="BV92" s="73"/>
      <c r="BW92" s="73"/>
      <c r="BX92" s="73" t="s">
        <v>394</v>
      </c>
      <c r="BY92" s="73"/>
      <c r="BZ92" s="73"/>
      <c r="CA92" s="73" t="s">
        <v>394</v>
      </c>
      <c r="CB92" s="73"/>
      <c r="CC92" s="73"/>
      <c r="CD92" s="66" t="s">
        <v>1277</v>
      </c>
      <c r="CE92" s="88"/>
      <c r="CF92" s="88"/>
      <c r="CG92" s="88"/>
      <c r="CH92" s="88"/>
    </row>
    <row r="93" ht="77.1" hidden="1" customHeight="1" spans="1:86">
      <c r="A93" s="73">
        <v>87</v>
      </c>
      <c r="B93" s="45" t="s">
        <v>770</v>
      </c>
      <c r="C93" s="45" t="s">
        <v>771</v>
      </c>
      <c r="D93" s="51" t="s">
        <v>374</v>
      </c>
      <c r="E93" s="73" t="s">
        <v>1059</v>
      </c>
      <c r="F93" s="73" t="s">
        <v>414</v>
      </c>
      <c r="G93" s="73" t="s">
        <v>406</v>
      </c>
      <c r="H93" s="73">
        <v>2024</v>
      </c>
      <c r="I93" s="73">
        <v>202308</v>
      </c>
      <c r="J93" s="73">
        <v>202404</v>
      </c>
      <c r="K93" s="73">
        <v>202410</v>
      </c>
      <c r="L93" s="73" t="s">
        <v>95</v>
      </c>
      <c r="M93" s="73"/>
      <c r="N93" s="73"/>
      <c r="O93" s="73"/>
      <c r="P93" s="73" t="s">
        <v>510</v>
      </c>
      <c r="Q93" s="73"/>
      <c r="R93" s="73"/>
      <c r="S93" s="73"/>
      <c r="T93" s="74" t="s">
        <v>510</v>
      </c>
      <c r="U93" s="73"/>
      <c r="V93" s="73"/>
      <c r="W93" s="73" t="s">
        <v>69</v>
      </c>
      <c r="X93" s="73"/>
      <c r="Y93" s="73"/>
      <c r="Z93" s="73">
        <v>5438.4</v>
      </c>
      <c r="AA93" s="73">
        <v>3500</v>
      </c>
      <c r="AB93" s="73" t="s">
        <v>511</v>
      </c>
      <c r="AC93" s="73" t="s">
        <v>129</v>
      </c>
      <c r="AD93" s="73" t="s">
        <v>495</v>
      </c>
      <c r="AE93" s="73" t="s">
        <v>569</v>
      </c>
      <c r="AF93" s="73" t="s">
        <v>382</v>
      </c>
      <c r="AG93" s="73" t="s">
        <v>772</v>
      </c>
      <c r="AH93" s="73" t="s">
        <v>97</v>
      </c>
      <c r="AI93" s="73" t="s">
        <v>406</v>
      </c>
      <c r="AJ93" s="73">
        <v>13904725427</v>
      </c>
      <c r="AK93" s="73" t="s">
        <v>414</v>
      </c>
      <c r="AL93" s="73">
        <v>13848529557</v>
      </c>
      <c r="AM93" s="73">
        <v>100.43</v>
      </c>
      <c r="AN93" s="73"/>
      <c r="AO93" s="73"/>
      <c r="AP93" s="74"/>
      <c r="AQ93" s="74"/>
      <c r="AR93" s="73"/>
      <c r="AS93" s="83"/>
      <c r="AT93" s="83"/>
      <c r="AU93" s="84" t="s">
        <v>386</v>
      </c>
      <c r="AV93" s="84"/>
      <c r="AW93" s="83" t="s">
        <v>773</v>
      </c>
      <c r="AX93" s="84"/>
      <c r="AY93" s="74" t="s">
        <v>386</v>
      </c>
      <c r="AZ93" s="73"/>
      <c r="BA93" s="73"/>
      <c r="BB93" s="74" t="str">
        <f t="shared" si="17"/>
        <v>办结</v>
      </c>
      <c r="BC93" s="73" t="s">
        <v>379</v>
      </c>
      <c r="BD93" s="73" t="s">
        <v>387</v>
      </c>
      <c r="BE93" s="73" t="s">
        <v>389</v>
      </c>
      <c r="BF93" s="73" t="str">
        <f t="shared" si="18"/>
        <v>无需办理</v>
      </c>
      <c r="BG93" s="73" t="s">
        <v>388</v>
      </c>
      <c r="BH93" s="73" t="s">
        <v>573</v>
      </c>
      <c r="BI93" s="74" t="s">
        <v>394</v>
      </c>
      <c r="BJ93" s="73" t="s">
        <v>388</v>
      </c>
      <c r="BK93" s="73" t="s">
        <v>573</v>
      </c>
      <c r="BL93" s="73" t="s">
        <v>394</v>
      </c>
      <c r="BM93" s="73"/>
      <c r="BN93" s="73"/>
      <c r="BO93" s="73" t="s">
        <v>394</v>
      </c>
      <c r="BP93" s="73"/>
      <c r="BQ93" s="73"/>
      <c r="BR93" s="73" t="s">
        <v>394</v>
      </c>
      <c r="BS93" s="73"/>
      <c r="BT93" s="73"/>
      <c r="BU93" s="73" t="s">
        <v>394</v>
      </c>
      <c r="BV93" s="73"/>
      <c r="BW93" s="73"/>
      <c r="BX93" s="73" t="s">
        <v>394</v>
      </c>
      <c r="BY93" s="73"/>
      <c r="BZ93" s="73"/>
      <c r="CA93" s="73" t="s">
        <v>394</v>
      </c>
      <c r="CB93" s="73"/>
      <c r="CC93" s="73"/>
      <c r="CD93" s="88"/>
      <c r="CE93" s="88"/>
      <c r="CF93" s="88"/>
      <c r="CG93" s="88"/>
      <c r="CH93" s="88"/>
    </row>
    <row r="94" ht="77.1" hidden="1" customHeight="1" spans="1:86">
      <c r="A94" s="73">
        <v>88</v>
      </c>
      <c r="B94" s="45" t="s">
        <v>778</v>
      </c>
      <c r="C94" s="45" t="s">
        <v>779</v>
      </c>
      <c r="D94" s="51" t="s">
        <v>374</v>
      </c>
      <c r="E94" s="73" t="s">
        <v>1059</v>
      </c>
      <c r="F94" s="73" t="s">
        <v>414</v>
      </c>
      <c r="G94" s="73" t="s">
        <v>406</v>
      </c>
      <c r="H94" s="73">
        <v>2024</v>
      </c>
      <c r="I94" s="73">
        <v>202308</v>
      </c>
      <c r="J94" s="73">
        <v>202404</v>
      </c>
      <c r="K94" s="73">
        <v>202410</v>
      </c>
      <c r="L94" s="73" t="s">
        <v>95</v>
      </c>
      <c r="M94" s="73"/>
      <c r="N94" s="73"/>
      <c r="O94" s="73"/>
      <c r="P94" s="73" t="s">
        <v>510</v>
      </c>
      <c r="Q94" s="73"/>
      <c r="R94" s="73"/>
      <c r="S94" s="73"/>
      <c r="T94" s="74" t="s">
        <v>510</v>
      </c>
      <c r="U94" s="73"/>
      <c r="V94" s="73"/>
      <c r="W94" s="73" t="s">
        <v>69</v>
      </c>
      <c r="X94" s="73"/>
      <c r="Y94" s="73"/>
      <c r="Z94" s="73">
        <v>5284.29</v>
      </c>
      <c r="AA94" s="73">
        <v>3500</v>
      </c>
      <c r="AB94" s="73" t="s">
        <v>511</v>
      </c>
      <c r="AC94" s="73" t="s">
        <v>129</v>
      </c>
      <c r="AD94" s="73" t="s">
        <v>495</v>
      </c>
      <c r="AE94" s="73" t="s">
        <v>569</v>
      </c>
      <c r="AF94" s="73" t="s">
        <v>382</v>
      </c>
      <c r="AG94" s="73" t="s">
        <v>780</v>
      </c>
      <c r="AH94" s="73" t="s">
        <v>97</v>
      </c>
      <c r="AI94" s="73" t="s">
        <v>406</v>
      </c>
      <c r="AJ94" s="73">
        <v>13904725427</v>
      </c>
      <c r="AK94" s="73" t="s">
        <v>414</v>
      </c>
      <c r="AL94" s="73">
        <v>13848529557</v>
      </c>
      <c r="AM94" s="73">
        <v>88.68</v>
      </c>
      <c r="AN94" s="73"/>
      <c r="AO94" s="73"/>
      <c r="AP94" s="74"/>
      <c r="AQ94" s="74"/>
      <c r="AR94" s="73"/>
      <c r="AS94" s="83"/>
      <c r="AT94" s="83"/>
      <c r="AU94" s="84" t="s">
        <v>386</v>
      </c>
      <c r="AV94" s="84"/>
      <c r="AW94" s="83" t="s">
        <v>773</v>
      </c>
      <c r="AX94" s="84"/>
      <c r="AY94" s="74" t="s">
        <v>386</v>
      </c>
      <c r="AZ94" s="73"/>
      <c r="BA94" s="73"/>
      <c r="BB94" s="74" t="str">
        <f t="shared" si="17"/>
        <v>办结</v>
      </c>
      <c r="BC94" s="73" t="s">
        <v>379</v>
      </c>
      <c r="BD94" s="73" t="s">
        <v>387</v>
      </c>
      <c r="BE94" s="73" t="s">
        <v>389</v>
      </c>
      <c r="BF94" s="73" t="str">
        <f t="shared" si="18"/>
        <v>无需办理</v>
      </c>
      <c r="BG94" s="73" t="s">
        <v>388</v>
      </c>
      <c r="BH94" s="73" t="s">
        <v>573</v>
      </c>
      <c r="BI94" s="74" t="s">
        <v>394</v>
      </c>
      <c r="BJ94" s="73" t="s">
        <v>388</v>
      </c>
      <c r="BK94" s="73" t="s">
        <v>573</v>
      </c>
      <c r="BL94" s="73" t="s">
        <v>394</v>
      </c>
      <c r="BM94" s="73"/>
      <c r="BN94" s="73"/>
      <c r="BO94" s="73" t="s">
        <v>394</v>
      </c>
      <c r="BP94" s="73"/>
      <c r="BQ94" s="73"/>
      <c r="BR94" s="73" t="s">
        <v>394</v>
      </c>
      <c r="BS94" s="73"/>
      <c r="BT94" s="73"/>
      <c r="BU94" s="73" t="s">
        <v>394</v>
      </c>
      <c r="BV94" s="73"/>
      <c r="BW94" s="73"/>
      <c r="BX94" s="73" t="s">
        <v>394</v>
      </c>
      <c r="BY94" s="73"/>
      <c r="BZ94" s="73"/>
      <c r="CA94" s="73" t="s">
        <v>394</v>
      </c>
      <c r="CB94" s="73"/>
      <c r="CC94" s="73"/>
      <c r="CD94" s="88"/>
      <c r="CE94" s="88"/>
      <c r="CF94" s="88"/>
      <c r="CG94" s="88"/>
      <c r="CH94" s="88"/>
    </row>
    <row r="95" ht="77.1" hidden="1" customHeight="1" spans="1:86">
      <c r="A95" s="73">
        <v>89</v>
      </c>
      <c r="B95" s="45" t="s">
        <v>794</v>
      </c>
      <c r="C95" s="45" t="s">
        <v>557</v>
      </c>
      <c r="D95" s="51" t="s">
        <v>374</v>
      </c>
      <c r="E95" s="73" t="s">
        <v>1059</v>
      </c>
      <c r="F95" s="73" t="s">
        <v>414</v>
      </c>
      <c r="G95" s="73" t="s">
        <v>406</v>
      </c>
      <c r="H95" s="73" t="s">
        <v>133</v>
      </c>
      <c r="I95" s="73">
        <v>202405</v>
      </c>
      <c r="J95" s="73">
        <v>202405</v>
      </c>
      <c r="K95" s="73">
        <v>202512</v>
      </c>
      <c r="L95" s="73" t="s">
        <v>95</v>
      </c>
      <c r="M95" s="73"/>
      <c r="N95" s="73"/>
      <c r="O95" s="73"/>
      <c r="P95" s="73" t="s">
        <v>510</v>
      </c>
      <c r="Q95" s="73"/>
      <c r="R95" s="73"/>
      <c r="S95" s="73"/>
      <c r="T95" s="74" t="s">
        <v>510</v>
      </c>
      <c r="U95" s="73"/>
      <c r="V95" s="73" t="s">
        <v>519</v>
      </c>
      <c r="W95" s="73" t="s">
        <v>69</v>
      </c>
      <c r="X95" s="73"/>
      <c r="Y95" s="73"/>
      <c r="Z95" s="73">
        <v>5940</v>
      </c>
      <c r="AA95" s="73">
        <v>3000</v>
      </c>
      <c r="AB95" s="73" t="s">
        <v>511</v>
      </c>
      <c r="AC95" s="73" t="s">
        <v>129</v>
      </c>
      <c r="AD95" s="73" t="s">
        <v>658</v>
      </c>
      <c r="AE95" s="73" t="s">
        <v>569</v>
      </c>
      <c r="AF95" s="73" t="s">
        <v>382</v>
      </c>
      <c r="AG95" s="73" t="s">
        <v>796</v>
      </c>
      <c r="AH95" s="73" t="s">
        <v>97</v>
      </c>
      <c r="AI95" s="73" t="s">
        <v>406</v>
      </c>
      <c r="AJ95" s="73">
        <v>13904725427</v>
      </c>
      <c r="AK95" s="73" t="s">
        <v>414</v>
      </c>
      <c r="AL95" s="73">
        <v>13848529557</v>
      </c>
      <c r="AM95" s="73"/>
      <c r="AN95" s="73"/>
      <c r="AO95" s="73"/>
      <c r="AP95" s="74"/>
      <c r="AQ95" s="74"/>
      <c r="AR95" s="73"/>
      <c r="AS95" s="83"/>
      <c r="AT95" s="83"/>
      <c r="AU95" s="84" t="s">
        <v>386</v>
      </c>
      <c r="AV95" s="84"/>
      <c r="AW95" s="83" t="s">
        <v>797</v>
      </c>
      <c r="AX95" s="84"/>
      <c r="AY95" s="74" t="s">
        <v>386</v>
      </c>
      <c r="AZ95" s="73"/>
      <c r="BA95" s="73"/>
      <c r="BB95" s="74" t="str">
        <f t="shared" si="17"/>
        <v/>
      </c>
      <c r="BC95" s="73" t="s">
        <v>386</v>
      </c>
      <c r="BD95" s="73" t="s">
        <v>387</v>
      </c>
      <c r="BE95" s="73" t="s">
        <v>573</v>
      </c>
      <c r="BF95" s="73" t="str">
        <f t="shared" si="18"/>
        <v>无需办理</v>
      </c>
      <c r="BG95" s="73" t="s">
        <v>388</v>
      </c>
      <c r="BH95" s="73" t="s">
        <v>573</v>
      </c>
      <c r="BI95" s="73" t="s">
        <v>394</v>
      </c>
      <c r="BJ95" s="73" t="s">
        <v>388</v>
      </c>
      <c r="BK95" s="73" t="s">
        <v>573</v>
      </c>
      <c r="BL95" s="73" t="s">
        <v>394</v>
      </c>
      <c r="BM95" s="73" t="s">
        <v>387</v>
      </c>
      <c r="BN95" s="73" t="s">
        <v>573</v>
      </c>
      <c r="BO95" s="73" t="s">
        <v>394</v>
      </c>
      <c r="BP95" s="73" t="s">
        <v>387</v>
      </c>
      <c r="BQ95" s="73" t="s">
        <v>573</v>
      </c>
      <c r="BR95" s="73" t="s">
        <v>394</v>
      </c>
      <c r="BS95" s="73"/>
      <c r="BT95" s="73"/>
      <c r="BU95" s="73" t="s">
        <v>394</v>
      </c>
      <c r="BV95" s="73"/>
      <c r="BW95" s="73"/>
      <c r="BX95" s="73" t="s">
        <v>394</v>
      </c>
      <c r="BY95" s="73"/>
      <c r="BZ95" s="73"/>
      <c r="CA95" s="73" t="s">
        <v>394</v>
      </c>
      <c r="CB95" s="73"/>
      <c r="CC95" s="73"/>
      <c r="CD95" s="88"/>
      <c r="CE95" s="88"/>
      <c r="CF95" s="88"/>
      <c r="CG95" s="88"/>
      <c r="CH95" s="88"/>
    </row>
    <row r="96" ht="92.1" hidden="1" customHeight="1" spans="1:86">
      <c r="A96" s="73">
        <v>90</v>
      </c>
      <c r="B96" s="45" t="s">
        <v>1011</v>
      </c>
      <c r="C96" s="45" t="s">
        <v>1278</v>
      </c>
      <c r="D96" s="51" t="s">
        <v>1008</v>
      </c>
      <c r="E96" s="73"/>
      <c r="F96" s="73" t="s">
        <v>1263</v>
      </c>
      <c r="G96" s="73" t="s">
        <v>890</v>
      </c>
      <c r="H96" s="73" t="s">
        <v>133</v>
      </c>
      <c r="I96" s="73"/>
      <c r="J96" s="73">
        <v>202405</v>
      </c>
      <c r="K96" s="73">
        <v>202512</v>
      </c>
      <c r="L96" s="73" t="s">
        <v>95</v>
      </c>
      <c r="M96" s="73"/>
      <c r="N96" s="73"/>
      <c r="O96" s="73"/>
      <c r="P96" s="73" t="s">
        <v>485</v>
      </c>
      <c r="Q96" s="73"/>
      <c r="R96" s="73"/>
      <c r="S96" s="73"/>
      <c r="T96" s="73" t="s">
        <v>485</v>
      </c>
      <c r="U96" s="73"/>
      <c r="V96" s="73" t="s">
        <v>519</v>
      </c>
      <c r="W96" s="73" t="s">
        <v>69</v>
      </c>
      <c r="X96" s="73"/>
      <c r="Y96" s="73"/>
      <c r="Z96" s="73">
        <v>6017.17</v>
      </c>
      <c r="AA96" s="73">
        <v>3000</v>
      </c>
      <c r="AB96" s="73"/>
      <c r="AC96" s="73" t="s">
        <v>129</v>
      </c>
      <c r="AD96" s="73"/>
      <c r="AE96" s="73" t="s">
        <v>569</v>
      </c>
      <c r="AF96" s="73" t="s">
        <v>382</v>
      </c>
      <c r="AG96" s="73" t="s">
        <v>1279</v>
      </c>
      <c r="AH96" s="73" t="s">
        <v>1266</v>
      </c>
      <c r="AI96" s="73"/>
      <c r="AJ96" s="73"/>
      <c r="AK96" s="74" t="s">
        <v>483</v>
      </c>
      <c r="AL96" s="74">
        <v>2143062</v>
      </c>
      <c r="AM96" s="73"/>
      <c r="AN96" s="73"/>
      <c r="AO96" s="73"/>
      <c r="AP96" s="74"/>
      <c r="AQ96" s="74"/>
      <c r="AR96" s="73"/>
      <c r="AS96" s="83"/>
      <c r="AT96" s="83"/>
      <c r="AU96" s="84" t="s">
        <v>386</v>
      </c>
      <c r="AV96" s="84"/>
      <c r="AW96" s="83" t="s">
        <v>1270</v>
      </c>
      <c r="AX96" s="84"/>
      <c r="AY96" s="74" t="s">
        <v>386</v>
      </c>
      <c r="AZ96" s="73"/>
      <c r="BA96" s="73"/>
      <c r="BB96" s="74" t="str">
        <f t="shared" si="17"/>
        <v>办结</v>
      </c>
      <c r="BC96" s="73" t="s">
        <v>379</v>
      </c>
      <c r="BD96" s="73" t="s">
        <v>387</v>
      </c>
      <c r="BE96" s="73" t="s">
        <v>389</v>
      </c>
      <c r="BF96" s="73" t="s">
        <v>394</v>
      </c>
      <c r="BG96" s="73"/>
      <c r="BH96" s="73"/>
      <c r="BI96" s="73" t="s">
        <v>394</v>
      </c>
      <c r="BJ96" s="73"/>
      <c r="BK96" s="73"/>
      <c r="BL96" s="73" t="s">
        <v>394</v>
      </c>
      <c r="BM96" s="73"/>
      <c r="BN96" s="73"/>
      <c r="BO96" s="73" t="s">
        <v>394</v>
      </c>
      <c r="BP96" s="73"/>
      <c r="BQ96" s="73"/>
      <c r="BR96" s="73" t="s">
        <v>394</v>
      </c>
      <c r="BS96" s="73"/>
      <c r="BT96" s="73"/>
      <c r="BU96" s="73" t="s">
        <v>394</v>
      </c>
      <c r="BV96" s="73"/>
      <c r="BW96" s="73"/>
      <c r="BX96" s="73" t="s">
        <v>394</v>
      </c>
      <c r="BY96" s="73"/>
      <c r="BZ96" s="73"/>
      <c r="CA96" s="73" t="s">
        <v>394</v>
      </c>
      <c r="CB96" s="73"/>
      <c r="CC96" s="73"/>
      <c r="CD96" s="88"/>
      <c r="CE96" s="88" t="s">
        <v>425</v>
      </c>
      <c r="CF96" s="88"/>
      <c r="CG96" s="88"/>
      <c r="CH96" s="88"/>
    </row>
    <row r="97" s="66" customFormat="1" ht="77.1" hidden="1" customHeight="1" spans="1:86">
      <c r="A97" s="73">
        <v>91</v>
      </c>
      <c r="B97" s="45" t="s">
        <v>1043</v>
      </c>
      <c r="C97" s="45" t="s">
        <v>557</v>
      </c>
      <c r="D97" s="51" t="s">
        <v>374</v>
      </c>
      <c r="E97" s="73" t="s">
        <v>1059</v>
      </c>
      <c r="F97" s="73" t="s">
        <v>414</v>
      </c>
      <c r="G97" s="73" t="s">
        <v>406</v>
      </c>
      <c r="H97" s="73" t="s">
        <v>133</v>
      </c>
      <c r="I97" s="73"/>
      <c r="J97" s="73">
        <v>202405</v>
      </c>
      <c r="K97" s="73">
        <v>202512</v>
      </c>
      <c r="L97" s="73" t="s">
        <v>95</v>
      </c>
      <c r="M97" s="73"/>
      <c r="N97" s="73"/>
      <c r="O97" s="73"/>
      <c r="P97" s="73" t="s">
        <v>510</v>
      </c>
      <c r="Q97" s="73"/>
      <c r="R97" s="73"/>
      <c r="S97" s="73"/>
      <c r="T97" s="74" t="s">
        <v>510</v>
      </c>
      <c r="U97" s="73"/>
      <c r="V97" s="73" t="s">
        <v>519</v>
      </c>
      <c r="W97" s="73" t="s">
        <v>69</v>
      </c>
      <c r="X97" s="73"/>
      <c r="Y97" s="73"/>
      <c r="Z97" s="73">
        <v>5635.48</v>
      </c>
      <c r="AA97" s="73">
        <v>3000</v>
      </c>
      <c r="AB97" s="73"/>
      <c r="AC97" s="73" t="s">
        <v>129</v>
      </c>
      <c r="AD97" s="73"/>
      <c r="AE97" s="73" t="s">
        <v>569</v>
      </c>
      <c r="AF97" s="73" t="s">
        <v>382</v>
      </c>
      <c r="AG97" s="73" t="s">
        <v>232</v>
      </c>
      <c r="AH97" s="73" t="s">
        <v>100</v>
      </c>
      <c r="AI97" s="73"/>
      <c r="AJ97" s="73"/>
      <c r="AK97" s="73" t="s">
        <v>414</v>
      </c>
      <c r="AL97" s="73">
        <v>13848529557</v>
      </c>
      <c r="AM97" s="73"/>
      <c r="AN97" s="73"/>
      <c r="AO97" s="73"/>
      <c r="AP97" s="74"/>
      <c r="AQ97" s="74"/>
      <c r="AR97" s="73"/>
      <c r="AS97" s="83"/>
      <c r="AT97" s="83"/>
      <c r="AU97" s="84" t="s">
        <v>386</v>
      </c>
      <c r="AV97" s="84"/>
      <c r="AW97" s="83" t="s">
        <v>801</v>
      </c>
      <c r="AX97" s="84"/>
      <c r="AY97" s="74" t="s">
        <v>379</v>
      </c>
      <c r="AZ97" s="73" t="s">
        <v>1174</v>
      </c>
      <c r="BA97" s="73" t="s">
        <v>801</v>
      </c>
      <c r="BB97" s="74" t="str">
        <f t="shared" si="17"/>
        <v/>
      </c>
      <c r="BC97" s="73" t="s">
        <v>386</v>
      </c>
      <c r="BD97" s="73" t="s">
        <v>387</v>
      </c>
      <c r="BE97" s="73" t="s">
        <v>573</v>
      </c>
      <c r="BF97" s="73" t="s">
        <v>394</v>
      </c>
      <c r="BG97" s="73"/>
      <c r="BH97" s="73"/>
      <c r="BI97" s="74" t="s">
        <v>386</v>
      </c>
      <c r="BJ97" s="73"/>
      <c r="BK97" s="73"/>
      <c r="BL97" s="73" t="s">
        <v>394</v>
      </c>
      <c r="BM97" s="73"/>
      <c r="BN97" s="73"/>
      <c r="BO97" s="73" t="s">
        <v>394</v>
      </c>
      <c r="BP97" s="73"/>
      <c r="BQ97" s="73"/>
      <c r="BR97" s="73" t="s">
        <v>394</v>
      </c>
      <c r="BS97" s="73"/>
      <c r="BT97" s="73"/>
      <c r="BU97" s="73" t="s">
        <v>394</v>
      </c>
      <c r="BV97" s="73"/>
      <c r="BW97" s="73"/>
      <c r="BX97" s="73" t="s">
        <v>394</v>
      </c>
      <c r="BY97" s="73"/>
      <c r="BZ97" s="73"/>
      <c r="CA97" s="73" t="s">
        <v>394</v>
      </c>
      <c r="CB97" s="73"/>
      <c r="CC97" s="73"/>
      <c r="CD97" s="88"/>
      <c r="CE97" s="88" t="s">
        <v>425</v>
      </c>
      <c r="CF97" s="88"/>
      <c r="CG97" s="88"/>
      <c r="CH97" s="88"/>
    </row>
    <row r="98" ht="77.1" hidden="1" customHeight="1" spans="1:81">
      <c r="A98" s="73">
        <v>92</v>
      </c>
      <c r="B98" s="45" t="s">
        <v>1012</v>
      </c>
      <c r="C98" s="51" t="s">
        <v>557</v>
      </c>
      <c r="D98" s="51" t="s">
        <v>482</v>
      </c>
      <c r="E98" s="73" t="s">
        <v>235</v>
      </c>
      <c r="F98" s="73" t="s">
        <v>483</v>
      </c>
      <c r="G98" s="73" t="s">
        <v>484</v>
      </c>
      <c r="H98" s="73" t="s">
        <v>133</v>
      </c>
      <c r="I98" s="73">
        <v>202308</v>
      </c>
      <c r="J98" s="74">
        <v>202403</v>
      </c>
      <c r="K98" s="73">
        <v>202507</v>
      </c>
      <c r="L98" s="74" t="s">
        <v>95</v>
      </c>
      <c r="M98" s="74"/>
      <c r="N98" s="74"/>
      <c r="O98" s="74"/>
      <c r="P98" s="74" t="s">
        <v>485</v>
      </c>
      <c r="Q98" s="74"/>
      <c r="R98" s="74"/>
      <c r="S98" s="74"/>
      <c r="T98" s="74" t="s">
        <v>485</v>
      </c>
      <c r="U98" s="74"/>
      <c r="V98" s="74"/>
      <c r="W98" s="73" t="s">
        <v>69</v>
      </c>
      <c r="X98" s="73"/>
      <c r="Y98" s="73"/>
      <c r="Z98" s="73">
        <v>5920</v>
      </c>
      <c r="AA98" s="73">
        <v>900</v>
      </c>
      <c r="AB98" s="73" t="s">
        <v>547</v>
      </c>
      <c r="AC98" s="73" t="s">
        <v>129</v>
      </c>
      <c r="AD98" s="73" t="s">
        <v>658</v>
      </c>
      <c r="AE98" s="73" t="s">
        <v>569</v>
      </c>
      <c r="AF98" s="73" t="s">
        <v>382</v>
      </c>
      <c r="AG98" s="73" t="s">
        <v>1280</v>
      </c>
      <c r="AH98" s="73" t="s">
        <v>235</v>
      </c>
      <c r="AI98" s="73"/>
      <c r="AJ98" s="73"/>
      <c r="AK98" s="74" t="s">
        <v>483</v>
      </c>
      <c r="AL98" s="74">
        <v>2143062</v>
      </c>
      <c r="AM98" s="74"/>
      <c r="AN98" s="74"/>
      <c r="AO98" s="74"/>
      <c r="AP98" s="74"/>
      <c r="AQ98" s="74"/>
      <c r="AR98" s="74"/>
      <c r="AS98" s="83"/>
      <c r="AT98" s="83"/>
      <c r="AU98" s="84" t="s">
        <v>386</v>
      </c>
      <c r="AV98" s="84"/>
      <c r="AW98" s="83" t="s">
        <v>797</v>
      </c>
      <c r="AX98" s="84"/>
      <c r="AY98" s="74" t="s">
        <v>386</v>
      </c>
      <c r="AZ98" s="73"/>
      <c r="BA98" s="74"/>
      <c r="BB98" s="74" t="str">
        <f t="shared" si="17"/>
        <v/>
      </c>
      <c r="BC98" s="74" t="s">
        <v>386</v>
      </c>
      <c r="BD98" s="74" t="s">
        <v>387</v>
      </c>
      <c r="BE98" s="74" t="s">
        <v>573</v>
      </c>
      <c r="BF98" s="74" t="s">
        <v>394</v>
      </c>
      <c r="BG98" s="74"/>
      <c r="BH98" s="74"/>
      <c r="BI98" s="74" t="s">
        <v>394</v>
      </c>
      <c r="BJ98" s="74"/>
      <c r="BK98" s="74"/>
      <c r="BL98" s="74" t="s">
        <v>394</v>
      </c>
      <c r="BM98" s="74"/>
      <c r="BN98" s="74"/>
      <c r="BO98" s="74" t="s">
        <v>394</v>
      </c>
      <c r="BP98" s="74"/>
      <c r="BQ98" s="74"/>
      <c r="BR98" s="74" t="s">
        <v>394</v>
      </c>
      <c r="BS98" s="74"/>
      <c r="BT98" s="74"/>
      <c r="BU98" s="74" t="s">
        <v>394</v>
      </c>
      <c r="BV98" s="74"/>
      <c r="BW98" s="74"/>
      <c r="BX98" s="74" t="s">
        <v>394</v>
      </c>
      <c r="BY98" s="74"/>
      <c r="BZ98" s="74"/>
      <c r="CA98" s="74" t="s">
        <v>394</v>
      </c>
      <c r="CB98" s="74"/>
      <c r="CC98" s="74"/>
    </row>
    <row r="99" s="66" customFormat="1" ht="77.1" hidden="1" customHeight="1" spans="1:86">
      <c r="A99" s="73">
        <v>93</v>
      </c>
      <c r="B99" s="45" t="s">
        <v>1013</v>
      </c>
      <c r="C99" s="45"/>
      <c r="D99" s="51" t="s">
        <v>374</v>
      </c>
      <c r="E99" s="73"/>
      <c r="F99" s="73" t="s">
        <v>1166</v>
      </c>
      <c r="G99" s="73" t="s">
        <v>406</v>
      </c>
      <c r="H99" s="73" t="s">
        <v>133</v>
      </c>
      <c r="I99" s="73"/>
      <c r="J99" s="73"/>
      <c r="K99" s="73">
        <v>202507</v>
      </c>
      <c r="L99" s="73" t="s">
        <v>14</v>
      </c>
      <c r="M99" s="73"/>
      <c r="N99" s="73"/>
      <c r="O99" s="73"/>
      <c r="P99" s="73" t="s">
        <v>433</v>
      </c>
      <c r="Q99" s="73" t="s">
        <v>434</v>
      </c>
      <c r="R99" s="73" t="s">
        <v>379</v>
      </c>
      <c r="S99" s="73" t="s">
        <v>427</v>
      </c>
      <c r="T99" s="74"/>
      <c r="U99" s="73" t="s">
        <v>379</v>
      </c>
      <c r="V99" s="73"/>
      <c r="W99" s="73" t="s">
        <v>15</v>
      </c>
      <c r="X99" s="73"/>
      <c r="Y99" s="73"/>
      <c r="Z99" s="73">
        <v>12000</v>
      </c>
      <c r="AA99" s="73">
        <v>6000</v>
      </c>
      <c r="AB99" s="73"/>
      <c r="AC99" s="73" t="s">
        <v>129</v>
      </c>
      <c r="AD99" s="73"/>
      <c r="AE99" s="73" t="s">
        <v>559</v>
      </c>
      <c r="AF99" s="73"/>
      <c r="AG99" s="73" t="s">
        <v>1040</v>
      </c>
      <c r="AH99" s="73" t="s">
        <v>1167</v>
      </c>
      <c r="AI99" s="73"/>
      <c r="AJ99" s="73"/>
      <c r="AK99" s="73"/>
      <c r="AL99" s="73"/>
      <c r="AM99" s="73">
        <v>80</v>
      </c>
      <c r="AN99" s="73"/>
      <c r="AO99" s="73"/>
      <c r="AP99" s="74"/>
      <c r="AQ99" s="74"/>
      <c r="AR99" s="73"/>
      <c r="AS99" s="83"/>
      <c r="AT99" s="83"/>
      <c r="AU99" s="84" t="s">
        <v>386</v>
      </c>
      <c r="AV99" s="84"/>
      <c r="AW99" s="83" t="s">
        <v>1168</v>
      </c>
      <c r="AX99" s="84"/>
      <c r="AY99" s="73" t="s">
        <v>379</v>
      </c>
      <c r="AZ99" s="73" t="s">
        <v>1170</v>
      </c>
      <c r="BA99" s="73" t="s">
        <v>718</v>
      </c>
      <c r="BB99" s="74" t="str">
        <f t="shared" si="17"/>
        <v/>
      </c>
      <c r="BC99" s="73" t="s">
        <v>386</v>
      </c>
      <c r="BD99" s="73"/>
      <c r="BE99" s="73"/>
      <c r="BF99" s="73" t="s">
        <v>386</v>
      </c>
      <c r="BG99" s="73"/>
      <c r="BH99" s="73"/>
      <c r="BI99" s="74" t="s">
        <v>386</v>
      </c>
      <c r="BJ99" s="73"/>
      <c r="BK99" s="73"/>
      <c r="BL99" s="74" t="s">
        <v>386</v>
      </c>
      <c r="BM99" s="73"/>
      <c r="BN99" s="73"/>
      <c r="BO99" s="74" t="s">
        <v>386</v>
      </c>
      <c r="BP99" s="73"/>
      <c r="BQ99" s="73"/>
      <c r="BR99" s="74" t="s">
        <v>394</v>
      </c>
      <c r="BS99" s="73"/>
      <c r="BT99" s="73"/>
      <c r="BU99" s="74" t="s">
        <v>394</v>
      </c>
      <c r="BV99" s="73"/>
      <c r="BW99" s="73"/>
      <c r="BX99" s="74" t="s">
        <v>394</v>
      </c>
      <c r="BY99" s="73"/>
      <c r="BZ99" s="73"/>
      <c r="CA99" s="74" t="s">
        <v>394</v>
      </c>
      <c r="CB99" s="73"/>
      <c r="CC99" s="73"/>
      <c r="CD99" s="88"/>
      <c r="CE99" s="88"/>
      <c r="CF99" s="88"/>
      <c r="CG99" s="88"/>
      <c r="CH99" s="88"/>
    </row>
    <row r="100" ht="77.1" hidden="1" customHeight="1" spans="1:86">
      <c r="A100" s="73">
        <v>94</v>
      </c>
      <c r="B100" s="45" t="s">
        <v>155</v>
      </c>
      <c r="C100" s="45"/>
      <c r="D100" s="51" t="s">
        <v>374</v>
      </c>
      <c r="E100" s="73"/>
      <c r="F100" s="73" t="s">
        <v>503</v>
      </c>
      <c r="G100" s="73" t="s">
        <v>406</v>
      </c>
      <c r="H100" s="73">
        <v>2024</v>
      </c>
      <c r="I100" s="73"/>
      <c r="J100" s="73"/>
      <c r="K100" s="73">
        <v>202412</v>
      </c>
      <c r="L100" s="73" t="s">
        <v>14</v>
      </c>
      <c r="M100" s="73"/>
      <c r="N100" s="73"/>
      <c r="O100" s="73"/>
      <c r="P100" s="73" t="s">
        <v>377</v>
      </c>
      <c r="Q100" s="73" t="s">
        <v>378</v>
      </c>
      <c r="R100" s="73" t="s">
        <v>379</v>
      </c>
      <c r="S100" s="73"/>
      <c r="T100" s="74"/>
      <c r="U100" s="73" t="s">
        <v>379</v>
      </c>
      <c r="V100" s="73"/>
      <c r="W100" s="73" t="s">
        <v>15</v>
      </c>
      <c r="X100" s="73"/>
      <c r="Y100" s="73"/>
      <c r="Z100" s="73">
        <v>15000</v>
      </c>
      <c r="AA100" s="73">
        <v>15000</v>
      </c>
      <c r="AB100" s="73"/>
      <c r="AC100" s="73" t="s">
        <v>129</v>
      </c>
      <c r="AD100" s="73"/>
      <c r="AE100" s="73" t="s">
        <v>381</v>
      </c>
      <c r="AF100" s="73"/>
      <c r="AG100" s="73" t="s">
        <v>156</v>
      </c>
      <c r="AH100" s="73" t="s">
        <v>157</v>
      </c>
      <c r="AI100" s="73"/>
      <c r="AJ100" s="73"/>
      <c r="AK100" s="73"/>
      <c r="AL100" s="73"/>
      <c r="AM100" s="73"/>
      <c r="AN100" s="73"/>
      <c r="AO100" s="73"/>
      <c r="AP100" s="74"/>
      <c r="AQ100" s="74"/>
      <c r="AR100" s="73"/>
      <c r="AS100" s="83"/>
      <c r="AT100" s="83"/>
      <c r="AU100" s="84" t="s">
        <v>379</v>
      </c>
      <c r="AV100" s="84"/>
      <c r="AW100" s="83" t="s">
        <v>605</v>
      </c>
      <c r="AX100" s="84"/>
      <c r="AY100" s="73" t="s">
        <v>386</v>
      </c>
      <c r="AZ100" s="73" t="s">
        <v>1281</v>
      </c>
      <c r="BA100" s="73"/>
      <c r="BB100" s="74" t="str">
        <f t="shared" si="17"/>
        <v>办结</v>
      </c>
      <c r="BC100" s="73" t="s">
        <v>379</v>
      </c>
      <c r="BD100" s="73"/>
      <c r="BE100" s="73"/>
      <c r="BF100" s="74" t="s">
        <v>394</v>
      </c>
      <c r="BG100" s="73"/>
      <c r="BH100" s="73"/>
      <c r="BI100" s="74" t="s">
        <v>394</v>
      </c>
      <c r="BJ100" s="73"/>
      <c r="BK100" s="73"/>
      <c r="BL100" s="74" t="s">
        <v>394</v>
      </c>
      <c r="BM100" s="73"/>
      <c r="BN100" s="73"/>
      <c r="BO100" s="74" t="s">
        <v>394</v>
      </c>
      <c r="BP100" s="73"/>
      <c r="BQ100" s="73"/>
      <c r="BR100" s="74" t="s">
        <v>394</v>
      </c>
      <c r="BS100" s="73"/>
      <c r="BT100" s="73"/>
      <c r="BU100" s="74" t="s">
        <v>394</v>
      </c>
      <c r="BV100" s="73"/>
      <c r="BW100" s="73"/>
      <c r="BX100" s="74" t="s">
        <v>394</v>
      </c>
      <c r="BY100" s="73"/>
      <c r="BZ100" s="73"/>
      <c r="CA100" s="74" t="s">
        <v>394</v>
      </c>
      <c r="CB100" s="73"/>
      <c r="CC100" s="73"/>
      <c r="CD100" s="88"/>
      <c r="CE100" s="88"/>
      <c r="CF100" s="88"/>
      <c r="CG100" s="88"/>
      <c r="CH100" s="88"/>
    </row>
    <row r="101" s="66" customFormat="1" ht="77.1" hidden="1" customHeight="1" spans="1:86">
      <c r="A101" s="73">
        <v>95</v>
      </c>
      <c r="B101" s="45" t="s">
        <v>1039</v>
      </c>
      <c r="C101" s="45"/>
      <c r="D101" s="51" t="s">
        <v>374</v>
      </c>
      <c r="E101" s="73"/>
      <c r="F101" s="73" t="s">
        <v>503</v>
      </c>
      <c r="G101" s="73" t="s">
        <v>406</v>
      </c>
      <c r="H101" s="73" t="s">
        <v>133</v>
      </c>
      <c r="I101" s="73"/>
      <c r="J101" s="73">
        <v>202403</v>
      </c>
      <c r="K101" s="73">
        <v>202512</v>
      </c>
      <c r="L101" s="73" t="s">
        <v>14</v>
      </c>
      <c r="M101" s="73"/>
      <c r="N101" s="73"/>
      <c r="O101" s="73"/>
      <c r="P101" s="73" t="s">
        <v>377</v>
      </c>
      <c r="Q101" s="73" t="s">
        <v>378</v>
      </c>
      <c r="R101" s="73" t="s">
        <v>379</v>
      </c>
      <c r="S101" s="73" t="s">
        <v>427</v>
      </c>
      <c r="T101" s="73" t="s">
        <v>380</v>
      </c>
      <c r="U101" s="73" t="s">
        <v>379</v>
      </c>
      <c r="V101" s="73"/>
      <c r="W101" s="73" t="s">
        <v>15</v>
      </c>
      <c r="X101" s="73"/>
      <c r="Y101" s="73"/>
      <c r="Z101" s="73">
        <v>13000</v>
      </c>
      <c r="AA101" s="73">
        <v>8000</v>
      </c>
      <c r="AB101" s="73"/>
      <c r="AC101" s="73" t="s">
        <v>129</v>
      </c>
      <c r="AD101" s="73"/>
      <c r="AE101" s="73" t="s">
        <v>381</v>
      </c>
      <c r="AF101" s="73"/>
      <c r="AG101" s="73" t="s">
        <v>159</v>
      </c>
      <c r="AH101" s="73" t="s">
        <v>160</v>
      </c>
      <c r="AI101" s="73"/>
      <c r="AJ101" s="73"/>
      <c r="AK101" s="73" t="s">
        <v>758</v>
      </c>
      <c r="AL101" s="73">
        <v>18647215534</v>
      </c>
      <c r="AM101" s="73"/>
      <c r="AN101" s="73"/>
      <c r="AO101" s="73"/>
      <c r="AP101" s="74"/>
      <c r="AQ101" s="74"/>
      <c r="AR101" s="73"/>
      <c r="AS101" s="83" t="s">
        <v>379</v>
      </c>
      <c r="AT101" s="83" t="s">
        <v>379</v>
      </c>
      <c r="AU101" s="84" t="s">
        <v>379</v>
      </c>
      <c r="AV101" s="84"/>
      <c r="AW101" s="83" t="s">
        <v>759</v>
      </c>
      <c r="AX101" s="84"/>
      <c r="AY101" s="73" t="s">
        <v>386</v>
      </c>
      <c r="AZ101" s="73" t="s">
        <v>1282</v>
      </c>
      <c r="BA101" s="73"/>
      <c r="BB101" s="74" t="str">
        <f t="shared" si="17"/>
        <v/>
      </c>
      <c r="BC101" s="73" t="s">
        <v>379</v>
      </c>
      <c r="BD101" s="73"/>
      <c r="BE101" s="73"/>
      <c r="BF101" s="74" t="s">
        <v>394</v>
      </c>
      <c r="BG101" s="73"/>
      <c r="BH101" s="73"/>
      <c r="BI101" s="74" t="s">
        <v>394</v>
      </c>
      <c r="BJ101" s="73"/>
      <c r="BK101" s="73"/>
      <c r="BL101" s="73" t="s">
        <v>386</v>
      </c>
      <c r="BM101" s="73"/>
      <c r="BN101" s="73"/>
      <c r="BO101" s="73" t="s">
        <v>386</v>
      </c>
      <c r="BP101" s="73"/>
      <c r="BQ101" s="73"/>
      <c r="BR101" s="74" t="s">
        <v>394</v>
      </c>
      <c r="BS101" s="73"/>
      <c r="BT101" s="73"/>
      <c r="BU101" s="74" t="s">
        <v>394</v>
      </c>
      <c r="BV101" s="73"/>
      <c r="BW101" s="73"/>
      <c r="BX101" s="74" t="s">
        <v>394</v>
      </c>
      <c r="BY101" s="73"/>
      <c r="BZ101" s="73"/>
      <c r="CA101" s="74" t="s">
        <v>394</v>
      </c>
      <c r="CB101" s="73"/>
      <c r="CC101" s="73"/>
      <c r="CD101" s="88"/>
      <c r="CE101" s="88"/>
      <c r="CF101" s="88"/>
      <c r="CG101" s="88"/>
      <c r="CH101" s="88"/>
    </row>
    <row r="102" ht="77.1" hidden="1" customHeight="1" spans="1:86">
      <c r="A102" s="73">
        <v>96</v>
      </c>
      <c r="B102" s="45" t="s">
        <v>153</v>
      </c>
      <c r="C102" s="45"/>
      <c r="D102" s="51" t="s">
        <v>374</v>
      </c>
      <c r="E102" s="73"/>
      <c r="F102" s="73" t="s">
        <v>755</v>
      </c>
      <c r="G102" s="73" t="s">
        <v>406</v>
      </c>
      <c r="H102" s="73">
        <v>2024</v>
      </c>
      <c r="I102" s="73"/>
      <c r="J102" s="73"/>
      <c r="K102" s="73">
        <v>202408</v>
      </c>
      <c r="L102" s="73" t="s">
        <v>14</v>
      </c>
      <c r="M102" s="73"/>
      <c r="N102" s="73"/>
      <c r="O102" s="73"/>
      <c r="P102" s="73" t="s">
        <v>377</v>
      </c>
      <c r="Q102" s="73" t="s">
        <v>378</v>
      </c>
      <c r="R102" s="73" t="s">
        <v>379</v>
      </c>
      <c r="S102" s="73"/>
      <c r="T102" s="74"/>
      <c r="U102" s="73" t="s">
        <v>379</v>
      </c>
      <c r="V102" s="73"/>
      <c r="W102" s="73" t="s">
        <v>15</v>
      </c>
      <c r="X102" s="73"/>
      <c r="Y102" s="73"/>
      <c r="Z102" s="73">
        <v>15301</v>
      </c>
      <c r="AA102" s="73">
        <v>15301</v>
      </c>
      <c r="AB102" s="73"/>
      <c r="AC102" s="73" t="s">
        <v>129</v>
      </c>
      <c r="AD102" s="73"/>
      <c r="AE102" s="73" t="s">
        <v>381</v>
      </c>
      <c r="AF102" s="73"/>
      <c r="AG102" s="73" t="s">
        <v>154</v>
      </c>
      <c r="AH102" s="73" t="s">
        <v>64</v>
      </c>
      <c r="AI102" s="73"/>
      <c r="AJ102" s="73"/>
      <c r="AK102" s="73"/>
      <c r="AL102" s="73"/>
      <c r="AM102" s="73"/>
      <c r="AN102" s="73"/>
      <c r="AO102" s="73"/>
      <c r="AP102" s="74"/>
      <c r="AQ102" s="74"/>
      <c r="AR102" s="73"/>
      <c r="AS102" s="83"/>
      <c r="AT102" s="83"/>
      <c r="AU102" s="84" t="s">
        <v>386</v>
      </c>
      <c r="AV102" s="84"/>
      <c r="AW102" s="83" t="s">
        <v>598</v>
      </c>
      <c r="AX102" s="84"/>
      <c r="AY102" s="73" t="s">
        <v>386</v>
      </c>
      <c r="AZ102" s="73" t="s">
        <v>1283</v>
      </c>
      <c r="BA102" s="73"/>
      <c r="BB102" s="74" t="str">
        <f t="shared" si="17"/>
        <v>办结</v>
      </c>
      <c r="BC102" s="73" t="s">
        <v>379</v>
      </c>
      <c r="BD102" s="73"/>
      <c r="BE102" s="73"/>
      <c r="BF102" s="74" t="s">
        <v>394</v>
      </c>
      <c r="BG102" s="73"/>
      <c r="BH102" s="73"/>
      <c r="BI102" s="74" t="s">
        <v>394</v>
      </c>
      <c r="BJ102" s="73"/>
      <c r="BK102" s="73"/>
      <c r="BL102" s="74" t="s">
        <v>394</v>
      </c>
      <c r="BM102" s="73"/>
      <c r="BN102" s="73"/>
      <c r="BO102" s="74" t="s">
        <v>394</v>
      </c>
      <c r="BP102" s="73"/>
      <c r="BQ102" s="73"/>
      <c r="BR102" s="74" t="s">
        <v>394</v>
      </c>
      <c r="BS102" s="73"/>
      <c r="BT102" s="73"/>
      <c r="BU102" s="74" t="s">
        <v>394</v>
      </c>
      <c r="BV102" s="73"/>
      <c r="BW102" s="73"/>
      <c r="BX102" s="74" t="s">
        <v>394</v>
      </c>
      <c r="BY102" s="73"/>
      <c r="BZ102" s="73"/>
      <c r="CA102" s="74" t="s">
        <v>394</v>
      </c>
      <c r="CB102" s="73"/>
      <c r="CC102" s="73"/>
      <c r="CD102" s="88"/>
      <c r="CE102" s="88"/>
      <c r="CF102" s="88"/>
      <c r="CG102" s="88"/>
      <c r="CH102" s="88"/>
    </row>
    <row r="103" ht="77.1" hidden="1" customHeight="1" spans="1:86">
      <c r="A103" s="73">
        <v>97</v>
      </c>
      <c r="B103" s="45" t="s">
        <v>236</v>
      </c>
      <c r="C103" s="45"/>
      <c r="D103" s="51" t="s">
        <v>482</v>
      </c>
      <c r="E103" s="73"/>
      <c r="F103" s="73" t="s">
        <v>483</v>
      </c>
      <c r="G103" s="73" t="s">
        <v>484</v>
      </c>
      <c r="H103" s="73">
        <v>2024</v>
      </c>
      <c r="I103" s="73"/>
      <c r="J103" s="73"/>
      <c r="K103" s="73">
        <v>202408</v>
      </c>
      <c r="L103" s="73" t="s">
        <v>95</v>
      </c>
      <c r="M103" s="73"/>
      <c r="N103" s="73"/>
      <c r="O103" s="73"/>
      <c r="P103" s="73" t="s">
        <v>485</v>
      </c>
      <c r="Q103" s="73"/>
      <c r="R103" s="73"/>
      <c r="S103" s="73"/>
      <c r="T103" s="74" t="s">
        <v>485</v>
      </c>
      <c r="U103" s="73"/>
      <c r="V103" s="74"/>
      <c r="W103" s="73" t="s">
        <v>69</v>
      </c>
      <c r="X103" s="73"/>
      <c r="Y103" s="73"/>
      <c r="Z103" s="73">
        <v>82300</v>
      </c>
      <c r="AA103" s="73">
        <v>82300</v>
      </c>
      <c r="AB103" s="73"/>
      <c r="AC103" s="73" t="s">
        <v>129</v>
      </c>
      <c r="AD103" s="73"/>
      <c r="AE103" s="73" t="s">
        <v>569</v>
      </c>
      <c r="AF103" s="73"/>
      <c r="AG103" s="73" t="s">
        <v>237</v>
      </c>
      <c r="AH103" s="73" t="s">
        <v>238</v>
      </c>
      <c r="AI103" s="73"/>
      <c r="AJ103" s="73"/>
      <c r="AK103" s="73"/>
      <c r="AL103" s="73"/>
      <c r="AM103" s="73"/>
      <c r="AN103" s="73"/>
      <c r="AO103" s="73"/>
      <c r="AP103" s="74"/>
      <c r="AQ103" s="74"/>
      <c r="AR103" s="73"/>
      <c r="AS103" s="83"/>
      <c r="AT103" s="83"/>
      <c r="AU103" s="84" t="s">
        <v>386</v>
      </c>
      <c r="AV103" s="84"/>
      <c r="AW103" s="83" t="s">
        <v>666</v>
      </c>
      <c r="AX103" s="84"/>
      <c r="AY103" s="73" t="s">
        <v>386</v>
      </c>
      <c r="AZ103" s="73"/>
      <c r="BA103" s="73"/>
      <c r="BB103" s="74" t="str">
        <f t="shared" si="17"/>
        <v>办结</v>
      </c>
      <c r="BC103" s="73" t="s">
        <v>379</v>
      </c>
      <c r="BD103" s="73"/>
      <c r="BE103" s="73"/>
      <c r="BF103" s="74" t="s">
        <v>394</v>
      </c>
      <c r="BG103" s="73"/>
      <c r="BH103" s="73"/>
      <c r="BI103" s="74" t="s">
        <v>394</v>
      </c>
      <c r="BJ103" s="73"/>
      <c r="BK103" s="73"/>
      <c r="BL103" s="74" t="s">
        <v>394</v>
      </c>
      <c r="BM103" s="73"/>
      <c r="BN103" s="73"/>
      <c r="BO103" s="74" t="s">
        <v>394</v>
      </c>
      <c r="BP103" s="73"/>
      <c r="BQ103" s="73"/>
      <c r="BR103" s="74" t="s">
        <v>394</v>
      </c>
      <c r="BS103" s="73"/>
      <c r="BT103" s="73"/>
      <c r="BU103" s="74" t="s">
        <v>394</v>
      </c>
      <c r="BV103" s="73"/>
      <c r="BW103" s="73"/>
      <c r="BX103" s="74" t="s">
        <v>394</v>
      </c>
      <c r="BY103" s="73"/>
      <c r="BZ103" s="73"/>
      <c r="CA103" s="74" t="s">
        <v>394</v>
      </c>
      <c r="CB103" s="73"/>
      <c r="CC103" s="73"/>
      <c r="CD103" s="88"/>
      <c r="CE103" s="88"/>
      <c r="CF103" s="88"/>
      <c r="CG103" s="88"/>
      <c r="CH103" s="88"/>
    </row>
    <row r="104" s="66" customFormat="1" ht="77.1" hidden="1" customHeight="1" spans="1:86">
      <c r="A104" s="73">
        <v>98</v>
      </c>
      <c r="B104" s="45" t="s">
        <v>874</v>
      </c>
      <c r="C104" s="45"/>
      <c r="D104" s="51" t="s">
        <v>439</v>
      </c>
      <c r="E104" s="73"/>
      <c r="F104" s="73" t="s">
        <v>503</v>
      </c>
      <c r="G104" s="73" t="s">
        <v>441</v>
      </c>
      <c r="H104" s="73" t="s">
        <v>133</v>
      </c>
      <c r="I104" s="73"/>
      <c r="J104" s="73"/>
      <c r="K104" s="73">
        <v>202505</v>
      </c>
      <c r="L104" s="73" t="s">
        <v>14</v>
      </c>
      <c r="M104" s="73"/>
      <c r="N104" s="73"/>
      <c r="O104" s="73"/>
      <c r="P104" s="73" t="s">
        <v>377</v>
      </c>
      <c r="Q104" s="73" t="s">
        <v>378</v>
      </c>
      <c r="R104" s="73" t="s">
        <v>379</v>
      </c>
      <c r="S104" s="73" t="s">
        <v>422</v>
      </c>
      <c r="T104" s="74"/>
      <c r="U104" s="73" t="s">
        <v>379</v>
      </c>
      <c r="V104" s="73"/>
      <c r="W104" s="73" t="s">
        <v>15</v>
      </c>
      <c r="X104" s="73"/>
      <c r="Y104" s="73"/>
      <c r="Z104" s="73">
        <v>80000</v>
      </c>
      <c r="AA104" s="73">
        <v>50000</v>
      </c>
      <c r="AB104" s="73"/>
      <c r="AC104" s="73" t="s">
        <v>129</v>
      </c>
      <c r="AD104" s="73"/>
      <c r="AE104" s="73" t="s">
        <v>559</v>
      </c>
      <c r="AF104" s="73"/>
      <c r="AG104" s="73" t="s">
        <v>1141</v>
      </c>
      <c r="AH104" s="73" t="s">
        <v>876</v>
      </c>
      <c r="AI104" s="73"/>
      <c r="AJ104" s="73"/>
      <c r="AK104" s="73"/>
      <c r="AL104" s="73"/>
      <c r="AM104" s="73">
        <v>20</v>
      </c>
      <c r="AN104" s="73"/>
      <c r="AO104" s="73"/>
      <c r="AP104" s="74"/>
      <c r="AQ104" s="74"/>
      <c r="AR104" s="73"/>
      <c r="AS104" s="83" t="s">
        <v>379</v>
      </c>
      <c r="AT104" s="83" t="s">
        <v>386</v>
      </c>
      <c r="AU104" s="84" t="s">
        <v>386</v>
      </c>
      <c r="AV104" s="84"/>
      <c r="AW104" s="83" t="s">
        <v>877</v>
      </c>
      <c r="AX104" s="84"/>
      <c r="AY104" s="73" t="s">
        <v>379</v>
      </c>
      <c r="AZ104" s="73" t="s">
        <v>715</v>
      </c>
      <c r="BA104" s="73" t="s">
        <v>718</v>
      </c>
      <c r="BB104" s="74" t="str">
        <f t="shared" si="17"/>
        <v/>
      </c>
      <c r="BC104" s="73" t="s">
        <v>386</v>
      </c>
      <c r="BD104" s="73"/>
      <c r="BE104" s="73"/>
      <c r="BF104" s="73" t="s">
        <v>386</v>
      </c>
      <c r="BG104" s="73"/>
      <c r="BH104" s="73"/>
      <c r="BI104" s="74" t="s">
        <v>386</v>
      </c>
      <c r="BJ104" s="73"/>
      <c r="BK104" s="73"/>
      <c r="BL104" s="74" t="s">
        <v>386</v>
      </c>
      <c r="BM104" s="73"/>
      <c r="BN104" s="73"/>
      <c r="BO104" s="74" t="s">
        <v>386</v>
      </c>
      <c r="BP104" s="73"/>
      <c r="BQ104" s="73"/>
      <c r="BR104" s="74" t="s">
        <v>394</v>
      </c>
      <c r="BS104" s="73"/>
      <c r="BT104" s="73"/>
      <c r="BU104" s="74" t="s">
        <v>394</v>
      </c>
      <c r="BV104" s="73"/>
      <c r="BW104" s="73"/>
      <c r="BX104" s="74" t="s">
        <v>394</v>
      </c>
      <c r="BY104" s="73"/>
      <c r="BZ104" s="73"/>
      <c r="CA104" s="74" t="s">
        <v>394</v>
      </c>
      <c r="CB104" s="73"/>
      <c r="CC104" s="73"/>
      <c r="CD104" s="88"/>
      <c r="CE104" s="88"/>
      <c r="CF104" s="88"/>
      <c r="CG104" s="88"/>
      <c r="CH104" s="88"/>
    </row>
    <row r="105" s="66" customFormat="1" ht="77.1" hidden="1" customHeight="1" spans="1:86">
      <c r="A105" s="73">
        <v>99</v>
      </c>
      <c r="B105" s="45" t="s">
        <v>204</v>
      </c>
      <c r="C105" s="45"/>
      <c r="D105" s="51" t="s">
        <v>439</v>
      </c>
      <c r="E105" s="73"/>
      <c r="F105" s="73" t="s">
        <v>440</v>
      </c>
      <c r="G105" s="73" t="s">
        <v>398</v>
      </c>
      <c r="H105" s="73" t="s">
        <v>133</v>
      </c>
      <c r="I105" s="73"/>
      <c r="J105" s="73"/>
      <c r="K105" s="73">
        <v>202510</v>
      </c>
      <c r="L105" s="73" t="s">
        <v>14</v>
      </c>
      <c r="M105" s="73"/>
      <c r="N105" s="73"/>
      <c r="O105" s="73"/>
      <c r="P105" s="73" t="s">
        <v>433</v>
      </c>
      <c r="Q105" s="73" t="s">
        <v>434</v>
      </c>
      <c r="R105" s="73" t="s">
        <v>379</v>
      </c>
      <c r="S105" s="73" t="s">
        <v>427</v>
      </c>
      <c r="T105" s="74"/>
      <c r="U105" s="73" t="s">
        <v>379</v>
      </c>
      <c r="V105" s="73"/>
      <c r="W105" s="73" t="s">
        <v>15</v>
      </c>
      <c r="X105" s="73"/>
      <c r="Y105" s="73"/>
      <c r="Z105" s="73">
        <v>50000</v>
      </c>
      <c r="AA105" s="73">
        <v>10000</v>
      </c>
      <c r="AB105" s="73"/>
      <c r="AC105" s="73" t="s">
        <v>129</v>
      </c>
      <c r="AD105" s="73"/>
      <c r="AE105" s="73" t="s">
        <v>559</v>
      </c>
      <c r="AF105" s="73"/>
      <c r="AG105" s="73" t="s">
        <v>205</v>
      </c>
      <c r="AH105" s="73" t="s">
        <v>206</v>
      </c>
      <c r="AI105" s="73"/>
      <c r="AJ105" s="73"/>
      <c r="AK105" s="73"/>
      <c r="AL105" s="73"/>
      <c r="AM105" s="73"/>
      <c r="AN105" s="73"/>
      <c r="AO105" s="73"/>
      <c r="AP105" s="74"/>
      <c r="AQ105" s="74"/>
      <c r="AR105" s="73"/>
      <c r="AS105" s="83" t="s">
        <v>379</v>
      </c>
      <c r="AT105" s="83" t="s">
        <v>379</v>
      </c>
      <c r="AU105" s="84" t="s">
        <v>386</v>
      </c>
      <c r="AV105" s="84"/>
      <c r="AW105" s="83" t="s">
        <v>909</v>
      </c>
      <c r="AX105" s="84"/>
      <c r="AY105" s="73" t="s">
        <v>386</v>
      </c>
      <c r="AZ105" s="73" t="s">
        <v>1284</v>
      </c>
      <c r="BA105" s="73"/>
      <c r="BB105" s="74" t="str">
        <f t="shared" si="17"/>
        <v/>
      </c>
      <c r="BC105" s="73" t="s">
        <v>386</v>
      </c>
      <c r="BD105" s="73"/>
      <c r="BE105" s="73"/>
      <c r="BF105" s="74" t="s">
        <v>394</v>
      </c>
      <c r="BG105" s="73"/>
      <c r="BH105" s="73"/>
      <c r="BI105" s="74" t="s">
        <v>386</v>
      </c>
      <c r="BJ105" s="73"/>
      <c r="BK105" s="73"/>
      <c r="BL105" s="74" t="s">
        <v>386</v>
      </c>
      <c r="BM105" s="73"/>
      <c r="BN105" s="73"/>
      <c r="BO105" s="74" t="s">
        <v>386</v>
      </c>
      <c r="BP105" s="73"/>
      <c r="BQ105" s="73"/>
      <c r="BR105" s="74" t="s">
        <v>394</v>
      </c>
      <c r="BS105" s="73"/>
      <c r="BT105" s="73"/>
      <c r="BU105" s="74" t="s">
        <v>394</v>
      </c>
      <c r="BV105" s="73"/>
      <c r="BW105" s="73"/>
      <c r="BX105" s="74" t="s">
        <v>394</v>
      </c>
      <c r="BY105" s="73"/>
      <c r="BZ105" s="73"/>
      <c r="CA105" s="74" t="s">
        <v>394</v>
      </c>
      <c r="CB105" s="73"/>
      <c r="CC105" s="73"/>
      <c r="CD105" s="88"/>
      <c r="CE105" s="88"/>
      <c r="CF105" s="88"/>
      <c r="CG105" s="88"/>
      <c r="CH105" s="88"/>
    </row>
    <row r="106" s="66" customFormat="1" ht="77.1" hidden="1" customHeight="1" spans="1:86">
      <c r="A106" s="73">
        <v>100</v>
      </c>
      <c r="B106" s="45" t="s">
        <v>251</v>
      </c>
      <c r="C106" s="45"/>
      <c r="D106" s="51" t="s">
        <v>482</v>
      </c>
      <c r="E106" s="73"/>
      <c r="F106" s="73" t="s">
        <v>483</v>
      </c>
      <c r="G106" s="73" t="s">
        <v>484</v>
      </c>
      <c r="H106" s="73" t="s">
        <v>133</v>
      </c>
      <c r="I106" s="73"/>
      <c r="J106" s="73"/>
      <c r="K106" s="73">
        <v>202512</v>
      </c>
      <c r="L106" s="73" t="s">
        <v>14</v>
      </c>
      <c r="M106" s="73"/>
      <c r="N106" s="73"/>
      <c r="O106" s="73"/>
      <c r="P106" s="73" t="s">
        <v>485</v>
      </c>
      <c r="Q106" s="73"/>
      <c r="R106" s="73"/>
      <c r="S106" s="73"/>
      <c r="T106" s="74" t="s">
        <v>485</v>
      </c>
      <c r="U106" s="73"/>
      <c r="V106" s="73"/>
      <c r="W106" s="73" t="s">
        <v>106</v>
      </c>
      <c r="X106" s="73"/>
      <c r="Y106" s="73"/>
      <c r="Z106" s="73">
        <v>10000</v>
      </c>
      <c r="AA106" s="73">
        <v>5000</v>
      </c>
      <c r="AB106" s="73"/>
      <c r="AC106" s="73" t="s">
        <v>129</v>
      </c>
      <c r="AD106" s="73"/>
      <c r="AE106" s="73" t="s">
        <v>569</v>
      </c>
      <c r="AF106" s="73"/>
      <c r="AG106" s="73" t="s">
        <v>252</v>
      </c>
      <c r="AH106" s="73" t="s">
        <v>253</v>
      </c>
      <c r="AI106" s="73"/>
      <c r="AJ106" s="73"/>
      <c r="AK106" s="73"/>
      <c r="AL106" s="73"/>
      <c r="AM106" s="73"/>
      <c r="AN106" s="73"/>
      <c r="AO106" s="73"/>
      <c r="AP106" s="74"/>
      <c r="AQ106" s="74"/>
      <c r="AR106" s="73"/>
      <c r="AS106" s="83"/>
      <c r="AT106" s="83"/>
      <c r="AU106" s="84" t="s">
        <v>386</v>
      </c>
      <c r="AV106" s="84"/>
      <c r="AW106" s="83" t="s">
        <v>833</v>
      </c>
      <c r="AX106" s="84"/>
      <c r="AY106" s="73" t="s">
        <v>379</v>
      </c>
      <c r="AZ106" s="73" t="s">
        <v>836</v>
      </c>
      <c r="BA106" s="73" t="s">
        <v>1132</v>
      </c>
      <c r="BB106" s="74" t="str">
        <f t="shared" si="17"/>
        <v/>
      </c>
      <c r="BC106" s="73" t="s">
        <v>379</v>
      </c>
      <c r="BD106" s="73"/>
      <c r="BE106" s="73"/>
      <c r="BF106" s="74" t="s">
        <v>394</v>
      </c>
      <c r="BG106" s="73"/>
      <c r="BH106" s="73"/>
      <c r="BI106" s="74" t="s">
        <v>379</v>
      </c>
      <c r="BJ106" s="73"/>
      <c r="BK106" s="73"/>
      <c r="BL106" s="74" t="s">
        <v>394</v>
      </c>
      <c r="BM106" s="73"/>
      <c r="BN106" s="73"/>
      <c r="BO106" s="74" t="s">
        <v>394</v>
      </c>
      <c r="BP106" s="73"/>
      <c r="BQ106" s="73"/>
      <c r="BR106" s="74" t="s">
        <v>394</v>
      </c>
      <c r="BS106" s="73"/>
      <c r="BT106" s="73"/>
      <c r="BU106" s="74" t="s">
        <v>394</v>
      </c>
      <c r="BV106" s="73"/>
      <c r="BW106" s="73"/>
      <c r="BX106" s="74" t="s">
        <v>394</v>
      </c>
      <c r="BY106" s="73"/>
      <c r="BZ106" s="73"/>
      <c r="CA106" s="74" t="s">
        <v>386</v>
      </c>
      <c r="CB106" s="73"/>
      <c r="CC106" s="73"/>
      <c r="CD106" s="88"/>
      <c r="CE106" s="88"/>
      <c r="CF106" s="88"/>
      <c r="CG106" s="88"/>
      <c r="CH106" s="88"/>
    </row>
    <row r="107" s="67" customFormat="1" ht="51" hidden="1" customHeight="1" spans="1:81">
      <c r="A107" s="90"/>
      <c r="B107" s="91" t="s">
        <v>295</v>
      </c>
      <c r="C107" s="91"/>
      <c r="D107" s="91"/>
      <c r="E107" s="90"/>
      <c r="F107" s="90"/>
      <c r="G107" s="90"/>
      <c r="H107" s="90"/>
      <c r="I107" s="90"/>
      <c r="J107" s="90"/>
      <c r="K107" s="90"/>
      <c r="L107" s="90"/>
      <c r="M107" s="90"/>
      <c r="N107" s="90"/>
      <c r="O107" s="90"/>
      <c r="P107" s="90"/>
      <c r="Q107" s="90"/>
      <c r="R107" s="90"/>
      <c r="S107" s="90"/>
      <c r="T107" s="90"/>
      <c r="U107" s="90"/>
      <c r="V107" s="90"/>
      <c r="W107" s="90"/>
      <c r="X107" s="90"/>
      <c r="Y107" s="90"/>
      <c r="Z107" s="95">
        <f>SUBTOTAL(9,Z7:Z106)/10000</f>
        <v>1.055</v>
      </c>
      <c r="AA107" s="95">
        <f>SUBTOTAL(9,AA7:AA106)/10000</f>
        <v>0.6</v>
      </c>
      <c r="AB107" s="90"/>
      <c r="AC107" s="90"/>
      <c r="AD107" s="90"/>
      <c r="AE107" s="90"/>
      <c r="AF107" s="90"/>
      <c r="AG107" s="96"/>
      <c r="AH107" s="90"/>
      <c r="AI107" s="90"/>
      <c r="AJ107" s="90"/>
      <c r="AK107" s="90"/>
      <c r="AL107" s="90"/>
      <c r="AM107" s="90"/>
      <c r="AN107" s="90"/>
      <c r="AO107" s="90"/>
      <c r="AP107" s="90"/>
      <c r="AQ107" s="90"/>
      <c r="AR107" s="90"/>
      <c r="AS107" s="99"/>
      <c r="AT107" s="99"/>
      <c r="AU107" s="100"/>
      <c r="AV107" s="100"/>
      <c r="AW107" s="99"/>
      <c r="AX107" s="10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row>
    <row r="108" s="67" customFormat="1" ht="51" hidden="1" customHeight="1" spans="1:81">
      <c r="A108" s="92"/>
      <c r="B108" s="93"/>
      <c r="C108" s="93"/>
      <c r="D108" s="93"/>
      <c r="E108" s="92"/>
      <c r="F108" s="92"/>
      <c r="G108" s="92"/>
      <c r="H108" s="92"/>
      <c r="I108" s="92"/>
      <c r="J108" s="92"/>
      <c r="K108" s="92"/>
      <c r="L108" s="92"/>
      <c r="M108" s="92"/>
      <c r="N108" s="92"/>
      <c r="O108" s="92"/>
      <c r="P108" s="92"/>
      <c r="Q108" s="92"/>
      <c r="R108" s="92"/>
      <c r="S108" s="92"/>
      <c r="T108" s="92"/>
      <c r="U108" s="92"/>
      <c r="V108" s="92"/>
      <c r="W108" s="92"/>
      <c r="X108" s="92"/>
      <c r="Y108" s="92"/>
      <c r="Z108" s="92">
        <v>632.159787</v>
      </c>
      <c r="AA108" s="92">
        <v>297.706355</v>
      </c>
      <c r="AB108" s="92"/>
      <c r="AC108" s="92"/>
      <c r="AD108" s="92"/>
      <c r="AE108" s="92"/>
      <c r="AF108" s="92"/>
      <c r="AG108" s="98"/>
      <c r="AH108" s="92" t="s">
        <v>296</v>
      </c>
      <c r="AI108" s="92"/>
      <c r="AJ108" s="92"/>
      <c r="AK108" s="92"/>
      <c r="AL108" s="92"/>
      <c r="AM108" s="92"/>
      <c r="AN108" s="92"/>
      <c r="AO108" s="92"/>
      <c r="AP108" s="92"/>
      <c r="AQ108" s="92"/>
      <c r="AR108" s="92"/>
      <c r="AU108" s="68"/>
      <c r="AV108" s="68"/>
      <c r="AX108" s="68"/>
      <c r="AY108" s="92"/>
      <c r="AZ108" s="92"/>
      <c r="BA108" s="92"/>
      <c r="BB108" s="92">
        <f>SUM(BC108:CA108)</f>
        <v>758</v>
      </c>
      <c r="BC108" s="92">
        <f>COUNTIF(BC7:BC106,"是")+COUNTIF(BC7:BC106,"无需办理")</f>
        <v>67</v>
      </c>
      <c r="BD108" s="92"/>
      <c r="BE108" s="92"/>
      <c r="BF108" s="92">
        <f>COUNTIF(BF7:BF98,"是")+COUNTIF(BF7:BF98,"无需办理")</f>
        <v>77</v>
      </c>
      <c r="BG108" s="92"/>
      <c r="BH108" s="92"/>
      <c r="BI108" s="92">
        <f>COUNTIF(BI7:BI106,"是")+COUNTIF(BI7:BI106,"无需办理")</f>
        <v>75</v>
      </c>
      <c r="BJ108" s="92"/>
      <c r="BK108" s="92"/>
      <c r="BL108" s="92">
        <f>COUNTIF(BL7:BL106,"是")+COUNTIF(BL7:BL106,"无需办理")</f>
        <v>77</v>
      </c>
      <c r="BM108" s="92"/>
      <c r="BN108" s="92"/>
      <c r="BO108" s="92">
        <f>COUNTIF(BO7:BO106,"是")+COUNTIF(BO7:BO106,"无需办理")</f>
        <v>79</v>
      </c>
      <c r="BP108" s="92"/>
      <c r="BQ108" s="92"/>
      <c r="BR108" s="92">
        <f>COUNTIF(BR7:BR106,"是")+COUNTIF(BR7:BR106,"无需办理")</f>
        <v>94</v>
      </c>
      <c r="BS108" s="92"/>
      <c r="BT108" s="92"/>
      <c r="BU108" s="92">
        <f>COUNTIF(BU7:BU106,"是")+COUNTIF(BU7:BU106,"无需办理")</f>
        <v>94</v>
      </c>
      <c r="BV108" s="92"/>
      <c r="BW108" s="92"/>
      <c r="BX108" s="92">
        <f>COUNTIF(BX7:BX106,"是")+COUNTIF(BX7:BX106,"无需办理")</f>
        <v>100</v>
      </c>
      <c r="BY108" s="92"/>
      <c r="BZ108" s="92"/>
      <c r="CA108" s="92">
        <f>COUNTIF(CA7:CA106,"是")+COUNTIF(CA7:CA106,"无需办理")</f>
        <v>95</v>
      </c>
      <c r="CB108" s="90"/>
      <c r="CC108" s="90"/>
    </row>
    <row r="109" s="67" customFormat="1" ht="51" hidden="1" customHeight="1" spans="1:82">
      <c r="A109" s="90"/>
      <c r="B109" s="91"/>
      <c r="C109" s="91"/>
      <c r="D109" s="91"/>
      <c r="E109" s="90"/>
      <c r="F109" s="90"/>
      <c r="G109" s="90"/>
      <c r="H109" s="90"/>
      <c r="I109" s="90"/>
      <c r="J109" s="90"/>
      <c r="K109" s="90"/>
      <c r="L109" s="90"/>
      <c r="M109" s="90"/>
      <c r="N109" s="90"/>
      <c r="O109" s="90"/>
      <c r="P109" s="90"/>
      <c r="Q109" s="90"/>
      <c r="R109" s="90"/>
      <c r="S109" s="90"/>
      <c r="T109" s="90"/>
      <c r="U109" s="90"/>
      <c r="V109" s="90"/>
      <c r="W109" s="90"/>
      <c r="X109" s="90"/>
      <c r="Y109" s="90"/>
      <c r="Z109" s="96">
        <f>(Z107-Z108)/Z108</f>
        <v>-0.998331118141813</v>
      </c>
      <c r="AA109" s="96">
        <f>(AA107-AA108)/AA108</f>
        <v>-0.997984591225807</v>
      </c>
      <c r="AB109" s="90"/>
      <c r="AC109" s="90"/>
      <c r="AD109" s="90"/>
      <c r="AE109" s="90"/>
      <c r="AF109" s="90"/>
      <c r="AG109" s="96"/>
      <c r="AH109" s="90"/>
      <c r="AI109" s="90"/>
      <c r="AJ109" s="90"/>
      <c r="AK109" s="90"/>
      <c r="AL109" s="90"/>
      <c r="AM109" s="90"/>
      <c r="AN109" s="90"/>
      <c r="AO109" s="90"/>
      <c r="AP109" s="90"/>
      <c r="AQ109" s="90"/>
      <c r="AR109" s="90"/>
      <c r="AU109" s="68"/>
      <c r="AV109" s="68"/>
      <c r="AX109" s="68"/>
      <c r="AY109" s="90"/>
      <c r="AZ109" s="90"/>
      <c r="BA109" s="90"/>
      <c r="BB109" s="90">
        <v>900</v>
      </c>
      <c r="BC109" s="90">
        <f>100-BC108</f>
        <v>33</v>
      </c>
      <c r="BD109" s="90">
        <f t="shared" ref="BD109:CA109" si="19">100-BD108</f>
        <v>100</v>
      </c>
      <c r="BE109" s="90">
        <f t="shared" si="19"/>
        <v>100</v>
      </c>
      <c r="BF109" s="90">
        <f t="shared" si="19"/>
        <v>23</v>
      </c>
      <c r="BG109" s="90">
        <f t="shared" si="19"/>
        <v>100</v>
      </c>
      <c r="BH109" s="90">
        <f t="shared" si="19"/>
        <v>100</v>
      </c>
      <c r="BI109" s="90">
        <f t="shared" si="19"/>
        <v>25</v>
      </c>
      <c r="BJ109" s="90">
        <f t="shared" si="19"/>
        <v>100</v>
      </c>
      <c r="BK109" s="90">
        <f t="shared" si="19"/>
        <v>100</v>
      </c>
      <c r="BL109" s="90">
        <f t="shared" si="19"/>
        <v>23</v>
      </c>
      <c r="BM109" s="90">
        <f t="shared" si="19"/>
        <v>100</v>
      </c>
      <c r="BN109" s="90">
        <f t="shared" si="19"/>
        <v>100</v>
      </c>
      <c r="BO109" s="90">
        <f t="shared" si="19"/>
        <v>21</v>
      </c>
      <c r="BP109" s="90">
        <f t="shared" si="19"/>
        <v>100</v>
      </c>
      <c r="BQ109" s="90">
        <f t="shared" si="19"/>
        <v>100</v>
      </c>
      <c r="BR109" s="90">
        <f t="shared" si="19"/>
        <v>6</v>
      </c>
      <c r="BS109" s="90">
        <f t="shared" si="19"/>
        <v>100</v>
      </c>
      <c r="BT109" s="90">
        <f t="shared" si="19"/>
        <v>100</v>
      </c>
      <c r="BU109" s="90">
        <f t="shared" si="19"/>
        <v>6</v>
      </c>
      <c r="BV109" s="90">
        <f t="shared" si="19"/>
        <v>100</v>
      </c>
      <c r="BW109" s="90">
        <f t="shared" si="19"/>
        <v>100</v>
      </c>
      <c r="BX109" s="90">
        <f t="shared" si="19"/>
        <v>0</v>
      </c>
      <c r="BY109" s="90">
        <f t="shared" si="19"/>
        <v>100</v>
      </c>
      <c r="BZ109" s="90">
        <f t="shared" si="19"/>
        <v>100</v>
      </c>
      <c r="CA109" s="90">
        <f t="shared" si="19"/>
        <v>5</v>
      </c>
      <c r="CB109" s="90"/>
      <c r="CC109" s="90"/>
      <c r="CD109" s="67">
        <f>BC109+BI109+BL109+BO109+BR109+BU109+BX109+CA109</f>
        <v>119</v>
      </c>
    </row>
    <row r="110" s="67" customFormat="1" ht="51" hidden="1" customHeight="1" spans="1:81">
      <c r="A110" s="90"/>
      <c r="B110" s="91"/>
      <c r="C110" s="91"/>
      <c r="D110" s="91"/>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7"/>
      <c r="AF110" s="97"/>
      <c r="AH110" s="90"/>
      <c r="AI110" s="90"/>
      <c r="AJ110" s="90"/>
      <c r="AK110" s="90"/>
      <c r="AL110" s="90"/>
      <c r="AM110" s="90"/>
      <c r="AN110" s="90"/>
      <c r="AO110" s="90"/>
      <c r="AP110" s="90"/>
      <c r="AQ110" s="90"/>
      <c r="AR110" s="90"/>
      <c r="AU110" s="68"/>
      <c r="AV110" s="68"/>
      <c r="AX110" s="68"/>
      <c r="AY110" s="90"/>
      <c r="AZ110" s="90"/>
      <c r="BA110" s="90"/>
      <c r="BB110" s="96">
        <f>BB108/BB109</f>
        <v>0.842222222222222</v>
      </c>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row>
    <row r="111" s="67" customFormat="1" ht="51" customHeight="1" spans="1:81">
      <c r="A111" s="90"/>
      <c r="B111" s="91"/>
      <c r="C111" s="91"/>
      <c r="D111" s="91"/>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6"/>
      <c r="AH111" s="90"/>
      <c r="AI111" s="90"/>
      <c r="AJ111" s="90"/>
      <c r="AK111" s="90"/>
      <c r="AL111" s="90"/>
      <c r="AM111" s="90"/>
      <c r="AN111" s="90"/>
      <c r="AO111" s="90"/>
      <c r="AP111" s="90"/>
      <c r="AQ111" s="90"/>
      <c r="AR111" s="90"/>
      <c r="AU111" s="68"/>
      <c r="AV111" s="68"/>
      <c r="AX111" s="68"/>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row>
    <row r="112" s="67" customFormat="1" ht="51" customHeight="1" spans="1:81">
      <c r="A112" s="90"/>
      <c r="B112" s="91"/>
      <c r="C112" s="91"/>
      <c r="D112" s="91"/>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6"/>
      <c r="AH112" s="90"/>
      <c r="AI112" s="90"/>
      <c r="AJ112" s="90"/>
      <c r="AK112" s="90"/>
      <c r="AL112" s="90"/>
      <c r="AM112" s="90"/>
      <c r="AN112" s="90"/>
      <c r="AO112" s="90"/>
      <c r="AP112" s="90"/>
      <c r="AQ112" s="90"/>
      <c r="AR112" s="90"/>
      <c r="AU112" s="68"/>
      <c r="AV112" s="68"/>
      <c r="AX112" s="68"/>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row>
    <row r="116" spans="2:2">
      <c r="B116" s="94"/>
    </row>
  </sheetData>
  <autoFilter ref="A6:CM110">
    <filterColumn colId="1">
      <customFilters>
        <customFilter operator="equal" val="海泰新能源汽车服务中心建设项目"/>
      </customFilters>
    </filterColumn>
    <extLst/>
  </autoFilter>
  <mergeCells count="62">
    <mergeCell ref="A1:B1"/>
    <mergeCell ref="A2:CC2"/>
    <mergeCell ref="AM4:AN4"/>
    <mergeCell ref="AY4:BA4"/>
    <mergeCell ref="BF4:BH4"/>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O4:AO6"/>
    <mergeCell ref="AP4:AP6"/>
    <mergeCell ref="AQ4:AQ6"/>
    <mergeCell ref="AR4:AR6"/>
    <mergeCell ref="AS4:AS6"/>
    <mergeCell ref="AT4:AT6"/>
    <mergeCell ref="AU4:AU6"/>
    <mergeCell ref="AV4:AV6"/>
    <mergeCell ref="AW4:AW6"/>
    <mergeCell ref="AX4:AX6"/>
    <mergeCell ref="BB4:BB6"/>
    <mergeCell ref="CA4:CA5"/>
    <mergeCell ref="BC4:BE5"/>
    <mergeCell ref="BI4:BK5"/>
    <mergeCell ref="BL4:BN5"/>
    <mergeCell ref="BO4:BQ5"/>
    <mergeCell ref="BR4:BT5"/>
    <mergeCell ref="BU4:BW5"/>
    <mergeCell ref="BX4:BZ5"/>
  </mergeCells>
  <conditionalFormatting sqref="B42">
    <cfRule type="duplicateValues" dxfId="0" priority="17"/>
    <cfRule type="duplicateValues" dxfId="0" priority="18"/>
    <cfRule type="duplicateValues" dxfId="0" priority="19"/>
  </conditionalFormatting>
  <conditionalFormatting sqref="B48">
    <cfRule type="duplicateValues" dxfId="0" priority="14"/>
    <cfRule type="duplicateValues" dxfId="0" priority="15"/>
    <cfRule type="duplicateValues" dxfId="0" priority="16"/>
  </conditionalFormatting>
  <conditionalFormatting sqref="B68">
    <cfRule type="duplicateValues" dxfId="0" priority="3"/>
    <cfRule type="duplicateValues" dxfId="0" priority="5"/>
    <cfRule type="duplicateValues" dxfId="0" priority="6"/>
    <cfRule type="duplicateValues" dxfId="0" priority="7"/>
  </conditionalFormatting>
  <conditionalFormatting sqref="BC68:CA68">
    <cfRule type="cellIs" dxfId="1" priority="4" operator="equal">
      <formula>"否"</formula>
    </cfRule>
  </conditionalFormatting>
  <conditionalFormatting sqref="B71">
    <cfRule type="duplicateValues" dxfId="0" priority="35"/>
    <cfRule type="duplicateValues" dxfId="0" priority="36"/>
    <cfRule type="duplicateValues" dxfId="0" priority="37"/>
  </conditionalFormatting>
  <conditionalFormatting sqref="B74">
    <cfRule type="duplicateValues" dxfId="0" priority="46"/>
  </conditionalFormatting>
  <conditionalFormatting sqref="B78">
    <cfRule type="duplicateValues" dxfId="0" priority="42"/>
    <cfRule type="duplicateValues" dxfId="0" priority="43"/>
  </conditionalFormatting>
  <conditionalFormatting sqref="B83">
    <cfRule type="duplicateValues" dxfId="0" priority="32"/>
    <cfRule type="duplicateValues" dxfId="0" priority="33"/>
    <cfRule type="duplicateValues" dxfId="0" priority="34"/>
  </conditionalFormatting>
  <conditionalFormatting sqref="B87">
    <cfRule type="duplicateValues" dxfId="0" priority="29"/>
    <cfRule type="duplicateValues" dxfId="0" priority="30"/>
    <cfRule type="duplicateValues" dxfId="0" priority="31"/>
  </conditionalFormatting>
  <conditionalFormatting sqref="B98">
    <cfRule type="duplicateValues" dxfId="0" priority="23"/>
    <cfRule type="duplicateValues" dxfId="0" priority="24"/>
    <cfRule type="duplicateValues" dxfId="0" priority="25"/>
  </conditionalFormatting>
  <conditionalFormatting sqref="B$1:B$1048576">
    <cfRule type="duplicateValues" dxfId="0" priority="2"/>
    <cfRule type="duplicateValues" dxfId="0" priority="1"/>
  </conditionalFormatting>
  <conditionalFormatting sqref="B91:B93">
    <cfRule type="duplicateValues" dxfId="0" priority="26"/>
    <cfRule type="duplicateValues" dxfId="0" priority="27"/>
    <cfRule type="duplicateValues" dxfId="0" priority="28"/>
  </conditionalFormatting>
  <conditionalFormatting sqref="B107:B112">
    <cfRule type="duplicateValues" dxfId="0" priority="21"/>
    <cfRule type="duplicateValues" dxfId="0" priority="22"/>
  </conditionalFormatting>
  <conditionalFormatting sqref="B1:B41 B49:B67 B98 B69:B96 B43:B47 B117:B1048576 B107:B115">
    <cfRule type="duplicateValues" dxfId="0" priority="20"/>
  </conditionalFormatting>
  <conditionalFormatting sqref="B1:B67 B69:B115 B117:B1048576">
    <cfRule type="duplicateValues" dxfId="0" priority="8"/>
  </conditionalFormatting>
  <conditionalFormatting sqref="B2:B41 B43:B47 B49:B67 B94:B96 B88:B90 B84:B86 B79:B82 B72:B77 B69:B70 B113:B115 B117:B1048576">
    <cfRule type="duplicateValues" dxfId="0" priority="44"/>
    <cfRule type="duplicateValues" dxfId="0" priority="45"/>
  </conditionalFormatting>
  <conditionalFormatting sqref="BC7:CA67 BC69:CA106">
    <cfRule type="cellIs" dxfId="1" priority="9" operator="equal">
      <formula>"否"</formula>
    </cfRule>
  </conditionalFormatting>
  <conditionalFormatting sqref="B75:B77 B94:B96 B84:B86 B79:B82">
    <cfRule type="duplicateValues" dxfId="0" priority="47"/>
  </conditionalFormatting>
  <conditionalFormatting sqref="B97 B99:B106">
    <cfRule type="duplicateValues" dxfId="0" priority="10"/>
    <cfRule type="duplicateValues" dxfId="0" priority="11"/>
    <cfRule type="duplicateValues" dxfId="0" priority="12"/>
    <cfRule type="duplicateValues" dxfId="0" priority="13"/>
  </conditionalFormatting>
  <dataValidations count="2">
    <dataValidation type="list" allowBlank="1" showInputMessage="1" showErrorMessage="1" sqref="W2:W3">
      <formula1>"农林水利生态,工业,基础设施,交通,商贸流通,社会事业,文化旅游,房地产"</formula1>
    </dataValidation>
    <dataValidation allowBlank="1" showInputMessage="1" showErrorMessage="1" sqref="AM4:AM6 BB4:BB6 AO4:AR6"/>
  </dataValidations>
  <printOptions horizontalCentered="1"/>
  <pageMargins left="0.251388888888889" right="0.251388888888889" top="0.357638888888889" bottom="0.357638888888889" header="0.298611111111111" footer="0.298611111111111"/>
  <pageSetup paperSize="8" scale="1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N189"/>
  <sheetViews>
    <sheetView view="pageBreakPreview" zoomScaleNormal="70" workbookViewId="0">
      <pane xSplit="2" ySplit="3" topLeftCell="C44" activePane="bottomRight" state="frozenSplit"/>
      <selection/>
      <selection pane="topRight"/>
      <selection pane="bottomLeft"/>
      <selection pane="bottomRight" activeCell="H16" sqref="H16"/>
    </sheetView>
  </sheetViews>
  <sheetFormatPr defaultColWidth="9" defaultRowHeight="13.5"/>
  <cols>
    <col min="1" max="1" width="5.88333333333333" style="3" customWidth="1"/>
    <col min="2" max="2" width="21.25" style="3" customWidth="1"/>
    <col min="3" max="3" width="18" style="3" customWidth="1"/>
    <col min="4" max="4" width="9" style="3"/>
    <col min="5" max="5" width="9" style="3" hidden="1" customWidth="1" outlineLevel="1"/>
    <col min="6" max="6" width="9" style="3" collapsed="1"/>
    <col min="7" max="7" width="11.5" style="3" hidden="1" outlineLevel="1"/>
    <col min="8" max="8" width="9.38333333333333" style="3" collapsed="1"/>
    <col min="9" max="10" width="9.38333333333333" style="3"/>
    <col min="11" max="11" width="13.25" style="3" hidden="1" customWidth="1"/>
    <col min="12" max="12" width="9" style="3" hidden="1" customWidth="1"/>
    <col min="13" max="13" width="9" style="59" hidden="1" customWidth="1" outlineLevel="1"/>
    <col min="14" max="14" width="9" style="3" hidden="1" customWidth="1" outlineLevel="1"/>
    <col min="15" max="15" width="12.3833333333333" style="3" customWidth="1" collapsed="1"/>
    <col min="16" max="17" width="9" style="3" hidden="1" customWidth="1" outlineLevel="1"/>
    <col min="18" max="18" width="11.5" style="3" collapsed="1"/>
    <col min="19" max="19" width="12.6333333333333" style="3"/>
    <col min="20" max="20" width="9" style="3" hidden="1" customWidth="1" outlineLevel="1"/>
    <col min="21" max="21" width="9" style="3" collapsed="1"/>
    <col min="22" max="22" width="15.75" style="3" hidden="1" customWidth="1" outlineLevel="1"/>
    <col min="23" max="23" width="34.5" style="3" customWidth="1" collapsed="1"/>
    <col min="24" max="24" width="9" style="3"/>
    <col min="25" max="25" width="9" style="3" hidden="1" customWidth="1" outlineLevel="1"/>
    <col min="26" max="26" width="12.6333333333333" style="3" hidden="1" customWidth="1" outlineLevel="1"/>
    <col min="27" max="27" width="9" style="3" customWidth="1" collapsed="1"/>
    <col min="28" max="28" width="12.6333333333333" style="3" customWidth="1"/>
    <col min="29" max="61" width="9" style="3" hidden="1" customWidth="1" outlineLevel="1"/>
    <col min="62" max="62" width="9" style="3" collapsed="1"/>
    <col min="63" max="16384" width="9" style="3"/>
  </cols>
  <sheetData>
    <row r="1" s="1" customFormat="1" ht="41.1" customHeight="1" spans="1:61">
      <c r="A1" s="4" t="s">
        <v>1285</v>
      </c>
      <c r="B1" s="4"/>
      <c r="C1" s="4"/>
      <c r="D1" s="4"/>
      <c r="E1" s="4"/>
      <c r="F1" s="4"/>
      <c r="G1" s="4"/>
      <c r="H1" s="4"/>
      <c r="I1" s="4"/>
      <c r="J1" s="4"/>
      <c r="K1" s="4"/>
      <c r="L1" s="4"/>
      <c r="M1" s="60"/>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2" customFormat="1" ht="26.1" customHeight="1" spans="1:61">
      <c r="A2" s="5" t="s">
        <v>2</v>
      </c>
      <c r="B2" s="5" t="s">
        <v>3</v>
      </c>
      <c r="C2" s="5" t="s">
        <v>298</v>
      </c>
      <c r="D2" s="5" t="s">
        <v>1044</v>
      </c>
      <c r="E2" s="5" t="s">
        <v>1045</v>
      </c>
      <c r="F2" s="5" t="s">
        <v>4</v>
      </c>
      <c r="G2" s="5" t="s">
        <v>303</v>
      </c>
      <c r="H2" s="5" t="s">
        <v>304</v>
      </c>
      <c r="I2" s="5" t="s">
        <v>305</v>
      </c>
      <c r="J2" s="5" t="s">
        <v>5</v>
      </c>
      <c r="K2" s="5" t="s">
        <v>1176</v>
      </c>
      <c r="L2" s="5" t="s">
        <v>306</v>
      </c>
      <c r="M2" s="61" t="s">
        <v>307</v>
      </c>
      <c r="N2" s="5" t="s">
        <v>1286</v>
      </c>
      <c r="O2" s="5" t="s">
        <v>6</v>
      </c>
      <c r="P2" s="5" t="s">
        <v>316</v>
      </c>
      <c r="Q2" s="5" t="s">
        <v>317</v>
      </c>
      <c r="R2" s="8" t="s">
        <v>7</v>
      </c>
      <c r="S2" s="8" t="s">
        <v>8</v>
      </c>
      <c r="T2" s="5" t="s">
        <v>319</v>
      </c>
      <c r="U2" s="5" t="s">
        <v>9</v>
      </c>
      <c r="V2" s="5" t="s">
        <v>1287</v>
      </c>
      <c r="W2" s="5" t="s">
        <v>10</v>
      </c>
      <c r="X2" s="5" t="s">
        <v>11</v>
      </c>
      <c r="Y2" s="5" t="s">
        <v>323</v>
      </c>
      <c r="Z2" s="5" t="s">
        <v>324</v>
      </c>
      <c r="AA2" s="5" t="s">
        <v>325</v>
      </c>
      <c r="AB2" s="5" t="s">
        <v>326</v>
      </c>
      <c r="AC2" s="8" t="s">
        <v>327</v>
      </c>
      <c r="AD2" s="8"/>
      <c r="AE2" s="8" t="s">
        <v>328</v>
      </c>
      <c r="AF2" s="8" t="s">
        <v>329</v>
      </c>
      <c r="AG2" s="8" t="s">
        <v>330</v>
      </c>
      <c r="AH2" s="8" t="s">
        <v>331</v>
      </c>
      <c r="AI2" s="5" t="s">
        <v>343</v>
      </c>
      <c r="AJ2" s="5"/>
      <c r="AK2" s="5"/>
      <c r="AL2" s="5" t="s">
        <v>344</v>
      </c>
      <c r="AM2" s="5"/>
      <c r="AN2" s="5"/>
      <c r="AO2" s="5" t="s">
        <v>1048</v>
      </c>
      <c r="AP2" s="5"/>
      <c r="AQ2" s="5"/>
      <c r="AR2" s="5" t="s">
        <v>346</v>
      </c>
      <c r="AS2" s="5"/>
      <c r="AT2" s="5"/>
      <c r="AU2" s="5" t="s">
        <v>347</v>
      </c>
      <c r="AV2" s="5"/>
      <c r="AW2" s="5"/>
      <c r="AX2" s="10" t="s">
        <v>348</v>
      </c>
      <c r="AY2" s="10"/>
      <c r="AZ2" s="10"/>
      <c r="BA2" s="10" t="s">
        <v>349</v>
      </c>
      <c r="BB2" s="10"/>
      <c r="BC2" s="10"/>
      <c r="BD2" s="10" t="s">
        <v>350</v>
      </c>
      <c r="BE2" s="10"/>
      <c r="BF2" s="10"/>
      <c r="BG2" s="10" t="s">
        <v>351</v>
      </c>
      <c r="BH2" s="10"/>
      <c r="BI2" s="10"/>
    </row>
    <row r="3" s="2" customFormat="1" ht="44.1" customHeight="1" spans="1:62">
      <c r="A3" s="5"/>
      <c r="B3" s="5"/>
      <c r="C3" s="5"/>
      <c r="D3" s="5"/>
      <c r="E3" s="5"/>
      <c r="F3" s="5"/>
      <c r="G3" s="5"/>
      <c r="H3" s="5"/>
      <c r="I3" s="5"/>
      <c r="J3" s="5"/>
      <c r="K3" s="5"/>
      <c r="L3" s="5"/>
      <c r="M3" s="61"/>
      <c r="N3" s="5"/>
      <c r="O3" s="5"/>
      <c r="P3" s="5"/>
      <c r="Q3" s="5"/>
      <c r="R3" s="8"/>
      <c r="S3" s="8"/>
      <c r="T3" s="5"/>
      <c r="U3" s="5"/>
      <c r="V3" s="5"/>
      <c r="W3" s="5"/>
      <c r="X3" s="5"/>
      <c r="Y3" s="5"/>
      <c r="Z3" s="5"/>
      <c r="AA3" s="5"/>
      <c r="AB3" s="5"/>
      <c r="AC3" s="8" t="s">
        <v>361</v>
      </c>
      <c r="AD3" s="5" t="s">
        <v>362</v>
      </c>
      <c r="AE3" s="8"/>
      <c r="AF3" s="8"/>
      <c r="AG3" s="8"/>
      <c r="AH3" s="8"/>
      <c r="AI3" s="5" t="s">
        <v>357</v>
      </c>
      <c r="AJ3" s="5" t="s">
        <v>359</v>
      </c>
      <c r="AK3" s="5" t="s">
        <v>358</v>
      </c>
      <c r="AL3" s="5" t="s">
        <v>357</v>
      </c>
      <c r="AM3" s="5" t="s">
        <v>359</v>
      </c>
      <c r="AN3" s="5" t="s">
        <v>358</v>
      </c>
      <c r="AO3" s="5" t="s">
        <v>357</v>
      </c>
      <c r="AP3" s="5" t="s">
        <v>359</v>
      </c>
      <c r="AQ3" s="5" t="s">
        <v>358</v>
      </c>
      <c r="AR3" s="5" t="s">
        <v>357</v>
      </c>
      <c r="AS3" s="5" t="s">
        <v>359</v>
      </c>
      <c r="AT3" s="5" t="s">
        <v>358</v>
      </c>
      <c r="AU3" s="5" t="s">
        <v>357</v>
      </c>
      <c r="AV3" s="5" t="s">
        <v>359</v>
      </c>
      <c r="AW3" s="5" t="s">
        <v>358</v>
      </c>
      <c r="AX3" s="5" t="s">
        <v>357</v>
      </c>
      <c r="AY3" s="5" t="s">
        <v>359</v>
      </c>
      <c r="AZ3" s="5" t="s">
        <v>358</v>
      </c>
      <c r="BA3" s="5" t="s">
        <v>357</v>
      </c>
      <c r="BB3" s="5" t="s">
        <v>359</v>
      </c>
      <c r="BC3" s="5" t="s">
        <v>358</v>
      </c>
      <c r="BD3" s="5" t="s">
        <v>357</v>
      </c>
      <c r="BE3" s="5" t="s">
        <v>359</v>
      </c>
      <c r="BF3" s="5" t="s">
        <v>358</v>
      </c>
      <c r="BG3" s="5" t="s">
        <v>357</v>
      </c>
      <c r="BH3" s="5" t="s">
        <v>359</v>
      </c>
      <c r="BI3" s="5" t="s">
        <v>358</v>
      </c>
      <c r="BJ3" s="12" t="s">
        <v>372</v>
      </c>
    </row>
    <row r="4" s="20" customFormat="1" ht="51" customHeight="1" spans="1:66">
      <c r="A4" s="6">
        <v>1</v>
      </c>
      <c r="B4" s="6" t="s">
        <v>12</v>
      </c>
      <c r="C4" s="7" t="s">
        <v>373</v>
      </c>
      <c r="D4" s="6" t="s">
        <v>1051</v>
      </c>
      <c r="E4" s="6" t="s">
        <v>755</v>
      </c>
      <c r="F4" s="6" t="s">
        <v>13</v>
      </c>
      <c r="G4" s="6">
        <v>202303</v>
      </c>
      <c r="H4" s="6">
        <v>202401</v>
      </c>
      <c r="I4" s="6">
        <v>202411</v>
      </c>
      <c r="J4" s="6" t="s">
        <v>14</v>
      </c>
      <c r="K4" s="6"/>
      <c r="L4" s="6"/>
      <c r="M4" s="62"/>
      <c r="N4" s="6"/>
      <c r="O4" s="6" t="s">
        <v>1288</v>
      </c>
      <c r="P4" s="6"/>
      <c r="Q4" s="6"/>
      <c r="R4" s="6">
        <v>1000000</v>
      </c>
      <c r="S4" s="6">
        <v>300000</v>
      </c>
      <c r="T4" s="6"/>
      <c r="U4" s="6" t="s">
        <v>16</v>
      </c>
      <c r="V4" s="6"/>
      <c r="W4" s="6" t="s">
        <v>1289</v>
      </c>
      <c r="X4" s="6" t="s">
        <v>18</v>
      </c>
      <c r="Y4" s="6"/>
      <c r="Z4" s="6"/>
      <c r="AA4" s="7" t="s">
        <v>1290</v>
      </c>
      <c r="AB4" s="7" t="s">
        <v>1291</v>
      </c>
      <c r="AC4" s="7" t="s">
        <v>384</v>
      </c>
      <c r="AD4" s="7"/>
      <c r="AE4" s="7"/>
      <c r="AF4" s="7"/>
      <c r="AG4" s="7"/>
      <c r="AH4" s="7"/>
      <c r="AI4" s="7" t="s">
        <v>379</v>
      </c>
      <c r="AJ4" s="7" t="s">
        <v>387</v>
      </c>
      <c r="AK4" s="7"/>
      <c r="AL4" s="7" t="s">
        <v>379</v>
      </c>
      <c r="AM4" s="7"/>
      <c r="AN4" s="7"/>
      <c r="AO4" s="7" t="s">
        <v>379</v>
      </c>
      <c r="AP4" s="7"/>
      <c r="AQ4" s="7"/>
      <c r="AR4" s="7" t="s">
        <v>386</v>
      </c>
      <c r="AS4" s="7"/>
      <c r="AT4" s="7"/>
      <c r="AU4" s="7" t="s">
        <v>379</v>
      </c>
      <c r="AV4" s="7"/>
      <c r="AW4" s="7"/>
      <c r="AX4" s="7" t="s">
        <v>394</v>
      </c>
      <c r="AY4" s="7"/>
      <c r="AZ4" s="7"/>
      <c r="BA4" s="11" t="s">
        <v>394</v>
      </c>
      <c r="BB4" s="11"/>
      <c r="BC4" s="11"/>
      <c r="BD4" s="11" t="s">
        <v>394</v>
      </c>
      <c r="BE4" s="11"/>
      <c r="BF4" s="11"/>
      <c r="BG4" s="11" t="s">
        <v>394</v>
      </c>
      <c r="BH4" s="11"/>
      <c r="BI4" s="11"/>
      <c r="BJ4" s="3" t="s">
        <v>386</v>
      </c>
      <c r="BK4" s="3"/>
      <c r="BL4" s="3"/>
      <c r="BM4" s="3"/>
      <c r="BN4" s="3"/>
    </row>
    <row r="5" ht="51" customHeight="1" spans="1:62">
      <c r="A5" s="6">
        <v>2</v>
      </c>
      <c r="B5" s="6" t="s">
        <v>19</v>
      </c>
      <c r="C5" s="7" t="s">
        <v>395</v>
      </c>
      <c r="D5" s="6" t="s">
        <v>1051</v>
      </c>
      <c r="E5" s="6" t="s">
        <v>1292</v>
      </c>
      <c r="F5" s="6" t="s">
        <v>20</v>
      </c>
      <c r="G5" s="6">
        <v>202304</v>
      </c>
      <c r="H5" s="6">
        <v>202401</v>
      </c>
      <c r="I5" s="6">
        <v>202511</v>
      </c>
      <c r="J5" s="6" t="s">
        <v>14</v>
      </c>
      <c r="K5" s="6"/>
      <c r="L5" s="6"/>
      <c r="M5" s="62"/>
      <c r="N5" s="6"/>
      <c r="O5" s="6" t="s">
        <v>1288</v>
      </c>
      <c r="P5" s="6"/>
      <c r="Q5" s="6"/>
      <c r="R5" s="6">
        <v>779928.98</v>
      </c>
      <c r="S5" s="6">
        <v>300000</v>
      </c>
      <c r="T5" s="6"/>
      <c r="U5" s="6" t="s">
        <v>16</v>
      </c>
      <c r="V5" s="6"/>
      <c r="W5" s="6" t="s">
        <v>1293</v>
      </c>
      <c r="X5" s="6" t="s">
        <v>22</v>
      </c>
      <c r="Y5" s="6"/>
      <c r="Z5" s="6"/>
      <c r="AA5" s="7" t="s">
        <v>1294</v>
      </c>
      <c r="AB5" s="7">
        <v>15661386610</v>
      </c>
      <c r="AC5" s="20"/>
      <c r="AD5" s="7"/>
      <c r="AE5" s="7"/>
      <c r="AF5" s="7"/>
      <c r="AG5" s="7"/>
      <c r="AH5" s="7"/>
      <c r="AI5" s="7" t="s">
        <v>379</v>
      </c>
      <c r="AJ5" s="7" t="s">
        <v>393</v>
      </c>
      <c r="AK5" s="7"/>
      <c r="AL5" s="7" t="s">
        <v>379</v>
      </c>
      <c r="AM5" s="7"/>
      <c r="AN5" s="7"/>
      <c r="AO5" s="7" t="s">
        <v>379</v>
      </c>
      <c r="AP5" s="7"/>
      <c r="AQ5" s="7"/>
      <c r="AR5" s="7" t="s">
        <v>386</v>
      </c>
      <c r="AS5" s="7"/>
      <c r="AT5" s="7"/>
      <c r="AU5" s="7" t="s">
        <v>386</v>
      </c>
      <c r="AV5" s="7"/>
      <c r="AW5" s="7"/>
      <c r="AX5" s="7" t="s">
        <v>394</v>
      </c>
      <c r="AY5" s="7"/>
      <c r="AZ5" s="40"/>
      <c r="BA5" s="11" t="s">
        <v>394</v>
      </c>
      <c r="BB5" s="11"/>
      <c r="BC5" s="11"/>
      <c r="BD5" s="11" t="s">
        <v>394</v>
      </c>
      <c r="BE5" s="11"/>
      <c r="BF5" s="11"/>
      <c r="BG5" s="11" t="s">
        <v>394</v>
      </c>
      <c r="BH5" s="11"/>
      <c r="BI5" s="11"/>
      <c r="BJ5" s="3" t="s">
        <v>386</v>
      </c>
    </row>
    <row r="6" ht="51" customHeight="1" spans="1:62">
      <c r="A6" s="6">
        <v>3</v>
      </c>
      <c r="B6" s="6" t="s">
        <v>23</v>
      </c>
      <c r="C6" s="7" t="s">
        <v>405</v>
      </c>
      <c r="D6" s="6" t="s">
        <v>1051</v>
      </c>
      <c r="E6" s="6" t="s">
        <v>1292</v>
      </c>
      <c r="F6" s="6" t="s">
        <v>24</v>
      </c>
      <c r="G6" s="6">
        <v>202204</v>
      </c>
      <c r="H6" s="6">
        <v>202403</v>
      </c>
      <c r="I6" s="6">
        <v>202512</v>
      </c>
      <c r="J6" s="6" t="s">
        <v>14</v>
      </c>
      <c r="K6" s="6"/>
      <c r="L6" s="6"/>
      <c r="M6" s="62"/>
      <c r="N6" s="6"/>
      <c r="O6" s="6" t="s">
        <v>1288</v>
      </c>
      <c r="P6" s="6"/>
      <c r="Q6" s="6"/>
      <c r="R6" s="6">
        <v>331900</v>
      </c>
      <c r="S6" s="6">
        <v>80000</v>
      </c>
      <c r="T6" s="6"/>
      <c r="U6" s="6" t="s">
        <v>16</v>
      </c>
      <c r="V6" s="6"/>
      <c r="W6" s="6" t="s">
        <v>1295</v>
      </c>
      <c r="X6" s="6" t="s">
        <v>26</v>
      </c>
      <c r="Y6" s="6"/>
      <c r="Z6" s="6"/>
      <c r="AA6" s="7" t="s">
        <v>411</v>
      </c>
      <c r="AB6" s="7">
        <v>18863077659</v>
      </c>
      <c r="AC6" s="7">
        <v>200</v>
      </c>
      <c r="AD6" s="7"/>
      <c r="AE6" s="7"/>
      <c r="AF6" s="7"/>
      <c r="AG6" s="7"/>
      <c r="AH6" s="7"/>
      <c r="AI6" s="7" t="s">
        <v>379</v>
      </c>
      <c r="AJ6" s="7" t="s">
        <v>387</v>
      </c>
      <c r="AK6" s="7"/>
      <c r="AL6" s="7" t="s">
        <v>379</v>
      </c>
      <c r="AM6" s="7"/>
      <c r="AN6" s="7"/>
      <c r="AO6" s="7" t="s">
        <v>379</v>
      </c>
      <c r="AP6" s="7"/>
      <c r="AQ6" s="7"/>
      <c r="AR6" s="7" t="s">
        <v>379</v>
      </c>
      <c r="AS6" s="7"/>
      <c r="AT6" s="7"/>
      <c r="AU6" s="7" t="s">
        <v>379</v>
      </c>
      <c r="AV6" s="7"/>
      <c r="AW6" s="7"/>
      <c r="AX6" s="7" t="s">
        <v>379</v>
      </c>
      <c r="AY6" s="7"/>
      <c r="AZ6" s="7"/>
      <c r="BA6" s="11" t="s">
        <v>379</v>
      </c>
      <c r="BB6" s="11"/>
      <c r="BC6" s="11"/>
      <c r="BD6" s="11" t="s">
        <v>394</v>
      </c>
      <c r="BE6" s="11"/>
      <c r="BF6" s="11"/>
      <c r="BG6" s="11" t="s">
        <v>394</v>
      </c>
      <c r="BH6" s="11"/>
      <c r="BI6" s="11"/>
      <c r="BJ6" s="3" t="s">
        <v>386</v>
      </c>
    </row>
    <row r="7" ht="51" customHeight="1" spans="1:62">
      <c r="A7" s="6">
        <v>4</v>
      </c>
      <c r="B7" s="6" t="s">
        <v>1296</v>
      </c>
      <c r="C7" s="7" t="s">
        <v>1297</v>
      </c>
      <c r="D7" s="6" t="s">
        <v>1051</v>
      </c>
      <c r="E7" s="6" t="s">
        <v>503</v>
      </c>
      <c r="F7" s="6" t="s">
        <v>13</v>
      </c>
      <c r="G7" s="6">
        <v>202303</v>
      </c>
      <c r="H7" s="6">
        <v>202401</v>
      </c>
      <c r="I7" s="6">
        <v>202406</v>
      </c>
      <c r="J7" s="6" t="s">
        <v>14</v>
      </c>
      <c r="K7" s="6"/>
      <c r="L7" s="6"/>
      <c r="M7" s="62" t="s">
        <v>379</v>
      </c>
      <c r="N7" s="6"/>
      <c r="O7" s="6" t="s">
        <v>1288</v>
      </c>
      <c r="P7" s="6"/>
      <c r="Q7" s="6"/>
      <c r="R7" s="6">
        <v>260000</v>
      </c>
      <c r="S7" s="6">
        <v>100000</v>
      </c>
      <c r="T7" s="6"/>
      <c r="U7" s="6" t="s">
        <v>16</v>
      </c>
      <c r="V7" s="6"/>
      <c r="W7" s="6" t="s">
        <v>1298</v>
      </c>
      <c r="X7" s="6" t="s">
        <v>157</v>
      </c>
      <c r="Y7" s="6"/>
      <c r="Z7" s="6"/>
      <c r="AA7" s="7" t="s">
        <v>604</v>
      </c>
      <c r="AB7" s="7" t="s">
        <v>1299</v>
      </c>
      <c r="AC7" s="7"/>
      <c r="AD7" s="7"/>
      <c r="AE7" s="7"/>
      <c r="AF7" s="7"/>
      <c r="AG7" s="7"/>
      <c r="AH7" s="7"/>
      <c r="AI7" s="7" t="s">
        <v>386</v>
      </c>
      <c r="AJ7" s="7" t="s">
        <v>387</v>
      </c>
      <c r="AK7" s="7"/>
      <c r="AL7" s="7" t="s">
        <v>386</v>
      </c>
      <c r="AM7" s="7"/>
      <c r="AN7" s="7"/>
      <c r="AO7" s="7" t="s">
        <v>386</v>
      </c>
      <c r="AP7" s="7"/>
      <c r="AQ7" s="7"/>
      <c r="AR7" s="7" t="s">
        <v>386</v>
      </c>
      <c r="AS7" s="7"/>
      <c r="AT7" s="7"/>
      <c r="AU7" s="7" t="s">
        <v>386</v>
      </c>
      <c r="AV7" s="7"/>
      <c r="AW7" s="7"/>
      <c r="AX7" s="7" t="s">
        <v>394</v>
      </c>
      <c r="AY7" s="7"/>
      <c r="AZ7" s="7"/>
      <c r="BA7" s="11" t="s">
        <v>394</v>
      </c>
      <c r="BB7" s="11"/>
      <c r="BC7" s="11"/>
      <c r="BD7" s="11" t="s">
        <v>394</v>
      </c>
      <c r="BE7" s="11"/>
      <c r="BF7" s="11"/>
      <c r="BG7" s="11" t="s">
        <v>394</v>
      </c>
      <c r="BH7" s="11"/>
      <c r="BI7" s="11"/>
      <c r="BJ7" s="3" t="s">
        <v>386</v>
      </c>
    </row>
    <row r="8" ht="51" customHeight="1" spans="1:62">
      <c r="A8" s="6">
        <v>5</v>
      </c>
      <c r="B8" s="6" t="s">
        <v>1300</v>
      </c>
      <c r="C8" s="7" t="s">
        <v>426</v>
      </c>
      <c r="D8" s="6" t="s">
        <v>1051</v>
      </c>
      <c r="E8" s="6" t="s">
        <v>414</v>
      </c>
      <c r="F8" s="6" t="s">
        <v>13</v>
      </c>
      <c r="G8" s="6">
        <v>202306</v>
      </c>
      <c r="H8" s="6">
        <v>202401</v>
      </c>
      <c r="I8" s="6">
        <v>202410</v>
      </c>
      <c r="J8" s="6" t="s">
        <v>14</v>
      </c>
      <c r="K8" s="6"/>
      <c r="L8" s="6"/>
      <c r="M8" s="62"/>
      <c r="N8" s="6"/>
      <c r="O8" s="6" t="s">
        <v>1288</v>
      </c>
      <c r="P8" s="6"/>
      <c r="Q8" s="6"/>
      <c r="R8" s="6">
        <v>102000</v>
      </c>
      <c r="S8" s="6">
        <v>52000</v>
      </c>
      <c r="T8" s="6"/>
      <c r="U8" s="6" t="s">
        <v>16</v>
      </c>
      <c r="V8" s="6"/>
      <c r="W8" s="6" t="s">
        <v>1301</v>
      </c>
      <c r="X8" s="6" t="s">
        <v>35</v>
      </c>
      <c r="Y8" s="6"/>
      <c r="Z8" s="6"/>
      <c r="AA8" s="7" t="s">
        <v>428</v>
      </c>
      <c r="AB8" s="7">
        <v>15547230472</v>
      </c>
      <c r="AC8" s="7"/>
      <c r="AD8" s="7"/>
      <c r="AE8" s="7"/>
      <c r="AF8" s="7"/>
      <c r="AG8" s="7"/>
      <c r="AH8" s="7"/>
      <c r="AI8" s="7" t="s">
        <v>379</v>
      </c>
      <c r="AJ8" s="7">
        <v>0</v>
      </c>
      <c r="AK8" s="7"/>
      <c r="AL8" s="7" t="s">
        <v>394</v>
      </c>
      <c r="AM8" s="7"/>
      <c r="AN8" s="7"/>
      <c r="AO8" s="7" t="s">
        <v>394</v>
      </c>
      <c r="AP8" s="7"/>
      <c r="AQ8" s="7"/>
      <c r="AR8" s="7" t="s">
        <v>379</v>
      </c>
      <c r="AS8" s="7"/>
      <c r="AT8" s="7"/>
      <c r="AU8" s="7" t="s">
        <v>379</v>
      </c>
      <c r="AV8" s="7"/>
      <c r="AW8" s="7"/>
      <c r="AX8" s="7" t="s">
        <v>394</v>
      </c>
      <c r="AY8" s="7"/>
      <c r="AZ8" s="7"/>
      <c r="BA8" s="11" t="s">
        <v>394</v>
      </c>
      <c r="BB8" s="11"/>
      <c r="BC8" s="11"/>
      <c r="BD8" s="11" t="s">
        <v>394</v>
      </c>
      <c r="BE8" s="11"/>
      <c r="BF8" s="11"/>
      <c r="BG8" s="11" t="s">
        <v>394</v>
      </c>
      <c r="BH8" s="11"/>
      <c r="BI8" s="11"/>
      <c r="BJ8" s="3" t="s">
        <v>386</v>
      </c>
    </row>
    <row r="9" ht="51" customHeight="1" spans="1:62">
      <c r="A9" s="6">
        <v>6</v>
      </c>
      <c r="B9" s="6" t="s">
        <v>36</v>
      </c>
      <c r="C9" s="7" t="s">
        <v>430</v>
      </c>
      <c r="D9" s="6" t="s">
        <v>1051</v>
      </c>
      <c r="E9" s="6" t="s">
        <v>1292</v>
      </c>
      <c r="F9" s="6" t="s">
        <v>37</v>
      </c>
      <c r="G9" s="6">
        <v>202105</v>
      </c>
      <c r="H9" s="6">
        <v>202401</v>
      </c>
      <c r="I9" s="6">
        <v>202411</v>
      </c>
      <c r="J9" s="6" t="s">
        <v>14</v>
      </c>
      <c r="K9" s="6"/>
      <c r="L9" s="6"/>
      <c r="M9" s="62"/>
      <c r="N9" s="6"/>
      <c r="O9" s="6" t="s">
        <v>1288</v>
      </c>
      <c r="P9" s="6"/>
      <c r="Q9" s="6"/>
      <c r="R9" s="6">
        <v>75000</v>
      </c>
      <c r="S9" s="6">
        <v>20000</v>
      </c>
      <c r="T9" s="6"/>
      <c r="U9" s="6" t="s">
        <v>16</v>
      </c>
      <c r="V9" s="6"/>
      <c r="W9" s="6" t="s">
        <v>1302</v>
      </c>
      <c r="X9" s="6" t="s">
        <v>39</v>
      </c>
      <c r="Y9" s="6"/>
      <c r="Z9" s="6"/>
      <c r="AA9" s="7" t="s">
        <v>436</v>
      </c>
      <c r="AB9" s="7">
        <v>13847241035</v>
      </c>
      <c r="AC9" s="7"/>
      <c r="AD9" s="7"/>
      <c r="AE9" s="7"/>
      <c r="AF9" s="7"/>
      <c r="AG9" s="7"/>
      <c r="AH9" s="7"/>
      <c r="AI9" s="7" t="s">
        <v>379</v>
      </c>
      <c r="AJ9" s="7" t="s">
        <v>387</v>
      </c>
      <c r="AK9" s="7"/>
      <c r="AL9" s="7" t="s">
        <v>394</v>
      </c>
      <c r="AM9" s="7"/>
      <c r="AN9" s="7"/>
      <c r="AO9" s="7" t="s">
        <v>394</v>
      </c>
      <c r="AP9" s="7"/>
      <c r="AQ9" s="7"/>
      <c r="AR9" s="7" t="s">
        <v>379</v>
      </c>
      <c r="AS9" s="7"/>
      <c r="AT9" s="7"/>
      <c r="AU9" s="7" t="s">
        <v>379</v>
      </c>
      <c r="AV9" s="7"/>
      <c r="AW9" s="7"/>
      <c r="AX9" s="7" t="s">
        <v>394</v>
      </c>
      <c r="AY9" s="7"/>
      <c r="AZ9" s="7"/>
      <c r="BA9" s="11" t="s">
        <v>394</v>
      </c>
      <c r="BB9" s="11"/>
      <c r="BC9" s="11"/>
      <c r="BD9" s="11" t="s">
        <v>394</v>
      </c>
      <c r="BE9" s="11"/>
      <c r="BF9" s="11"/>
      <c r="BG9" s="11" t="s">
        <v>394</v>
      </c>
      <c r="BH9" s="11"/>
      <c r="BI9" s="11"/>
      <c r="BJ9" s="3" t="s">
        <v>386</v>
      </c>
    </row>
    <row r="10" ht="51" customHeight="1" spans="1:62">
      <c r="A10" s="6">
        <v>7</v>
      </c>
      <c r="B10" s="6" t="s">
        <v>62</v>
      </c>
      <c r="C10" s="7" t="s">
        <v>472</v>
      </c>
      <c r="D10" s="6" t="s">
        <v>1051</v>
      </c>
      <c r="E10" s="6" t="s">
        <v>755</v>
      </c>
      <c r="F10" s="6">
        <v>2023</v>
      </c>
      <c r="G10" s="6">
        <v>202303</v>
      </c>
      <c r="H10" s="6">
        <v>202401</v>
      </c>
      <c r="I10" s="6">
        <v>202406</v>
      </c>
      <c r="J10" s="6" t="s">
        <v>14</v>
      </c>
      <c r="K10" s="6"/>
      <c r="L10" s="6"/>
      <c r="M10" s="62" t="s">
        <v>379</v>
      </c>
      <c r="N10" s="6"/>
      <c r="O10" s="6" t="s">
        <v>1288</v>
      </c>
      <c r="P10" s="6"/>
      <c r="Q10" s="6"/>
      <c r="R10" s="6">
        <v>23553</v>
      </c>
      <c r="S10" s="6">
        <v>10000</v>
      </c>
      <c r="T10" s="6"/>
      <c r="U10" s="6" t="s">
        <v>16</v>
      </c>
      <c r="V10" s="6"/>
      <c r="W10" s="6" t="s">
        <v>1303</v>
      </c>
      <c r="X10" s="6" t="s">
        <v>64</v>
      </c>
      <c r="Y10" s="6"/>
      <c r="Z10" s="6"/>
      <c r="AA10" s="7" t="s">
        <v>474</v>
      </c>
      <c r="AB10" s="7">
        <v>13664738187</v>
      </c>
      <c r="AC10" s="7"/>
      <c r="AD10" s="7"/>
      <c r="AE10" s="7"/>
      <c r="AF10" s="7"/>
      <c r="AG10" s="7"/>
      <c r="AH10" s="7"/>
      <c r="AI10" s="7" t="s">
        <v>379</v>
      </c>
      <c r="AJ10" s="7" t="s">
        <v>387</v>
      </c>
      <c r="AK10" s="7"/>
      <c r="AL10" s="7" t="s">
        <v>394</v>
      </c>
      <c r="AM10" s="7"/>
      <c r="AN10" s="7"/>
      <c r="AO10" s="7" t="s">
        <v>394</v>
      </c>
      <c r="AP10" s="7"/>
      <c r="AQ10" s="7"/>
      <c r="AR10" s="7" t="s">
        <v>394</v>
      </c>
      <c r="AS10" s="7"/>
      <c r="AT10" s="7"/>
      <c r="AU10" s="7" t="s">
        <v>394</v>
      </c>
      <c r="AV10" s="7"/>
      <c r="AW10" s="7"/>
      <c r="AX10" s="7" t="s">
        <v>394</v>
      </c>
      <c r="AY10" s="7"/>
      <c r="AZ10" s="7"/>
      <c r="BA10" s="11" t="s">
        <v>394</v>
      </c>
      <c r="BB10" s="11"/>
      <c r="BC10" s="11"/>
      <c r="BD10" s="11" t="s">
        <v>394</v>
      </c>
      <c r="BE10" s="11"/>
      <c r="BF10" s="11"/>
      <c r="BG10" s="11" t="s">
        <v>394</v>
      </c>
      <c r="BH10" s="11"/>
      <c r="BI10" s="11"/>
      <c r="BJ10" s="3" t="s">
        <v>386</v>
      </c>
    </row>
    <row r="11" ht="51" customHeight="1" spans="1:62">
      <c r="A11" s="6">
        <v>8</v>
      </c>
      <c r="B11" s="6" t="s">
        <v>47</v>
      </c>
      <c r="C11" s="7" t="s">
        <v>450</v>
      </c>
      <c r="D11" s="6" t="s">
        <v>1051</v>
      </c>
      <c r="E11" s="6" t="s">
        <v>1292</v>
      </c>
      <c r="F11" s="6" t="s">
        <v>13</v>
      </c>
      <c r="G11" s="6">
        <v>202210</v>
      </c>
      <c r="H11" s="6">
        <v>202401</v>
      </c>
      <c r="I11" s="6">
        <v>202411</v>
      </c>
      <c r="J11" s="6" t="s">
        <v>14</v>
      </c>
      <c r="K11" s="6"/>
      <c r="L11" s="6" t="s">
        <v>379</v>
      </c>
      <c r="M11" s="62"/>
      <c r="N11" s="6"/>
      <c r="O11" s="6" t="s">
        <v>1288</v>
      </c>
      <c r="P11" s="6"/>
      <c r="Q11" s="6"/>
      <c r="R11" s="6">
        <v>38396.01</v>
      </c>
      <c r="S11" s="6">
        <v>15000</v>
      </c>
      <c r="T11" s="6"/>
      <c r="U11" s="6" t="s">
        <v>16</v>
      </c>
      <c r="V11" s="6"/>
      <c r="W11" s="6" t="s">
        <v>1304</v>
      </c>
      <c r="X11" s="6" t="s">
        <v>49</v>
      </c>
      <c r="Y11" s="6"/>
      <c r="Z11" s="6"/>
      <c r="AA11" s="7" t="s">
        <v>451</v>
      </c>
      <c r="AB11" s="7">
        <v>13694723988</v>
      </c>
      <c r="AC11" s="7"/>
      <c r="AD11" s="7"/>
      <c r="AE11" s="7"/>
      <c r="AF11" s="7"/>
      <c r="AG11" s="7"/>
      <c r="AH11" s="7"/>
      <c r="AI11" s="7" t="s">
        <v>379</v>
      </c>
      <c r="AJ11" s="7" t="s">
        <v>387</v>
      </c>
      <c r="AK11" s="7"/>
      <c r="AL11" s="7" t="s">
        <v>394</v>
      </c>
      <c r="AM11" s="7"/>
      <c r="AN11" s="7"/>
      <c r="AO11" s="7" t="s">
        <v>394</v>
      </c>
      <c r="AP11" s="7"/>
      <c r="AQ11" s="7"/>
      <c r="AR11" s="7" t="s">
        <v>379</v>
      </c>
      <c r="AS11" s="7"/>
      <c r="AT11" s="7"/>
      <c r="AU11" s="7" t="s">
        <v>379</v>
      </c>
      <c r="AV11" s="7"/>
      <c r="AW11" s="7"/>
      <c r="AX11" s="7" t="s">
        <v>394</v>
      </c>
      <c r="AY11" s="7"/>
      <c r="AZ11" s="7"/>
      <c r="BA11" s="11" t="s">
        <v>394</v>
      </c>
      <c r="BB11" s="11"/>
      <c r="BC11" s="11"/>
      <c r="BD11" s="11" t="s">
        <v>394</v>
      </c>
      <c r="BE11" s="11"/>
      <c r="BF11" s="11"/>
      <c r="BG11" s="11" t="s">
        <v>394</v>
      </c>
      <c r="BH11" s="11"/>
      <c r="BI11" s="11"/>
      <c r="BJ11" s="3" t="s">
        <v>386</v>
      </c>
    </row>
    <row r="12" ht="51" customHeight="1" spans="1:62">
      <c r="A12" s="6">
        <v>9</v>
      </c>
      <c r="B12" s="6" t="s">
        <v>166</v>
      </c>
      <c r="C12" s="7" t="s">
        <v>621</v>
      </c>
      <c r="D12" s="6" t="s">
        <v>1051</v>
      </c>
      <c r="E12" s="6" t="s">
        <v>1292</v>
      </c>
      <c r="F12" s="6" t="s">
        <v>13</v>
      </c>
      <c r="G12" s="6">
        <v>202303</v>
      </c>
      <c r="H12" s="6">
        <v>202401</v>
      </c>
      <c r="I12" s="6">
        <v>202408</v>
      </c>
      <c r="J12" s="6" t="s">
        <v>14</v>
      </c>
      <c r="K12" s="6"/>
      <c r="L12" s="6" t="s">
        <v>379</v>
      </c>
      <c r="M12" s="62"/>
      <c r="N12" s="6"/>
      <c r="O12" s="6" t="s">
        <v>1288</v>
      </c>
      <c r="P12" s="6"/>
      <c r="Q12" s="6"/>
      <c r="R12" s="6">
        <v>36971</v>
      </c>
      <c r="S12" s="6">
        <v>20000</v>
      </c>
      <c r="T12" s="6"/>
      <c r="U12" s="6" t="s">
        <v>16</v>
      </c>
      <c r="V12" s="6"/>
      <c r="W12" s="6" t="s">
        <v>1305</v>
      </c>
      <c r="X12" s="6" t="s">
        <v>78</v>
      </c>
      <c r="Y12" s="6"/>
      <c r="Z12" s="6"/>
      <c r="AA12" s="7" t="s">
        <v>457</v>
      </c>
      <c r="AB12" s="7">
        <v>13848539369</v>
      </c>
      <c r="AC12" s="7"/>
      <c r="AD12" s="7"/>
      <c r="AE12" s="7"/>
      <c r="AF12" s="7"/>
      <c r="AG12" s="7"/>
      <c r="AH12" s="7"/>
      <c r="AI12" s="7" t="s">
        <v>379</v>
      </c>
      <c r="AJ12" s="7">
        <v>0</v>
      </c>
      <c r="AK12" s="7"/>
      <c r="AL12" s="7" t="s">
        <v>394</v>
      </c>
      <c r="AM12" s="7"/>
      <c r="AN12" s="7"/>
      <c r="AO12" s="7" t="s">
        <v>394</v>
      </c>
      <c r="AP12" s="7"/>
      <c r="AQ12" s="7"/>
      <c r="AR12" s="7" t="s">
        <v>394</v>
      </c>
      <c r="AS12" s="7"/>
      <c r="AT12" s="7"/>
      <c r="AU12" s="7" t="s">
        <v>394</v>
      </c>
      <c r="AV12" s="7"/>
      <c r="AW12" s="7"/>
      <c r="AX12" s="7" t="s">
        <v>394</v>
      </c>
      <c r="AY12" s="7"/>
      <c r="AZ12" s="7"/>
      <c r="BA12" s="11" t="s">
        <v>394</v>
      </c>
      <c r="BB12" s="11"/>
      <c r="BC12" s="11"/>
      <c r="BD12" s="11" t="s">
        <v>394</v>
      </c>
      <c r="BE12" s="11"/>
      <c r="BF12" s="11"/>
      <c r="BG12" s="11" t="s">
        <v>394</v>
      </c>
      <c r="BH12" s="11"/>
      <c r="BI12" s="11"/>
      <c r="BJ12" s="3" t="s">
        <v>386</v>
      </c>
    </row>
    <row r="13" ht="51" customHeight="1" spans="1:62">
      <c r="A13" s="6">
        <v>10</v>
      </c>
      <c r="B13" s="6" t="s">
        <v>50</v>
      </c>
      <c r="C13" s="7" t="s">
        <v>453</v>
      </c>
      <c r="D13" s="6" t="s">
        <v>1051</v>
      </c>
      <c r="E13" s="6" t="s">
        <v>1292</v>
      </c>
      <c r="F13" s="6" t="s">
        <v>13</v>
      </c>
      <c r="G13" s="6">
        <v>202301</v>
      </c>
      <c r="H13" s="6">
        <v>202401</v>
      </c>
      <c r="I13" s="6">
        <v>202412</v>
      </c>
      <c r="J13" s="6" t="s">
        <v>14</v>
      </c>
      <c r="K13" s="6"/>
      <c r="L13" s="6"/>
      <c r="M13" s="62"/>
      <c r="N13" s="6"/>
      <c r="O13" s="6" t="s">
        <v>1288</v>
      </c>
      <c r="P13" s="6"/>
      <c r="Q13" s="6"/>
      <c r="R13" s="6">
        <v>36000</v>
      </c>
      <c r="S13" s="6">
        <v>15000</v>
      </c>
      <c r="T13" s="6"/>
      <c r="U13" s="6" t="s">
        <v>16</v>
      </c>
      <c r="V13" s="6"/>
      <c r="W13" s="6" t="s">
        <v>1306</v>
      </c>
      <c r="X13" s="6" t="s">
        <v>52</v>
      </c>
      <c r="Y13" s="6"/>
      <c r="Z13" s="6"/>
      <c r="AA13" s="7" t="s">
        <v>454</v>
      </c>
      <c r="AB13" s="7">
        <v>13011338072</v>
      </c>
      <c r="AC13" s="7"/>
      <c r="AD13" s="7"/>
      <c r="AE13" s="7"/>
      <c r="AF13" s="7"/>
      <c r="AG13" s="7"/>
      <c r="AH13" s="7"/>
      <c r="AI13" s="7" t="s">
        <v>379</v>
      </c>
      <c r="AJ13" s="7" t="s">
        <v>387</v>
      </c>
      <c r="AK13" s="7"/>
      <c r="AL13" s="7" t="s">
        <v>394</v>
      </c>
      <c r="AM13" s="7"/>
      <c r="AN13" s="7"/>
      <c r="AO13" s="7" t="s">
        <v>394</v>
      </c>
      <c r="AP13" s="7"/>
      <c r="AQ13" s="7"/>
      <c r="AR13" s="7" t="s">
        <v>379</v>
      </c>
      <c r="AS13" s="7"/>
      <c r="AT13" s="7"/>
      <c r="AU13" s="7" t="s">
        <v>379</v>
      </c>
      <c r="AV13" s="7"/>
      <c r="AW13" s="7"/>
      <c r="AX13" s="7" t="s">
        <v>394</v>
      </c>
      <c r="AY13" s="7"/>
      <c r="AZ13" s="7"/>
      <c r="BA13" s="11" t="s">
        <v>394</v>
      </c>
      <c r="BB13" s="11"/>
      <c r="BC13" s="11"/>
      <c r="BD13" s="11" t="s">
        <v>394</v>
      </c>
      <c r="BE13" s="11"/>
      <c r="BF13" s="11"/>
      <c r="BG13" s="11" t="s">
        <v>394</v>
      </c>
      <c r="BH13" s="11"/>
      <c r="BI13" s="11"/>
      <c r="BJ13" s="3" t="s">
        <v>386</v>
      </c>
    </row>
    <row r="14" ht="51" customHeight="1" spans="1:62">
      <c r="A14" s="6">
        <v>11</v>
      </c>
      <c r="B14" s="6" t="s">
        <v>1307</v>
      </c>
      <c r="C14" s="7" t="s">
        <v>456</v>
      </c>
      <c r="D14" s="6" t="s">
        <v>1051</v>
      </c>
      <c r="E14" s="6" t="s">
        <v>1292</v>
      </c>
      <c r="F14" s="6" t="s">
        <v>44</v>
      </c>
      <c r="G14" s="6">
        <v>202204</v>
      </c>
      <c r="H14" s="6">
        <v>202401</v>
      </c>
      <c r="I14" s="6">
        <v>202404</v>
      </c>
      <c r="J14" s="6" t="s">
        <v>14</v>
      </c>
      <c r="K14" s="6"/>
      <c r="L14" s="6" t="s">
        <v>379</v>
      </c>
      <c r="M14" s="62"/>
      <c r="N14" s="6"/>
      <c r="O14" s="6" t="s">
        <v>1288</v>
      </c>
      <c r="P14" s="6"/>
      <c r="Q14" s="6"/>
      <c r="R14" s="6">
        <v>33126.9</v>
      </c>
      <c r="S14" s="6">
        <v>15000</v>
      </c>
      <c r="T14" s="6"/>
      <c r="U14" s="6" t="s">
        <v>16</v>
      </c>
      <c r="V14" s="6"/>
      <c r="W14" s="6" t="s">
        <v>1308</v>
      </c>
      <c r="X14" s="6" t="s">
        <v>55</v>
      </c>
      <c r="Y14" s="6"/>
      <c r="Z14" s="6"/>
      <c r="AA14" s="7" t="s">
        <v>457</v>
      </c>
      <c r="AB14" s="7">
        <v>13848539369</v>
      </c>
      <c r="AC14" s="7">
        <v>300</v>
      </c>
      <c r="AD14" s="7"/>
      <c r="AE14" s="7"/>
      <c r="AF14" s="7"/>
      <c r="AG14" s="7"/>
      <c r="AH14" s="7"/>
      <c r="AI14" s="7" t="s">
        <v>379</v>
      </c>
      <c r="AJ14" s="7" t="s">
        <v>387</v>
      </c>
      <c r="AK14" s="7"/>
      <c r="AL14" s="7" t="s">
        <v>394</v>
      </c>
      <c r="AM14" s="7"/>
      <c r="AN14" s="7"/>
      <c r="AO14" s="7" t="s">
        <v>394</v>
      </c>
      <c r="AP14" s="7"/>
      <c r="AQ14" s="7"/>
      <c r="AR14" s="7" t="s">
        <v>379</v>
      </c>
      <c r="AS14" s="7"/>
      <c r="AT14" s="7"/>
      <c r="AU14" s="7" t="s">
        <v>379</v>
      </c>
      <c r="AV14" s="7"/>
      <c r="AW14" s="7"/>
      <c r="AX14" s="7" t="s">
        <v>394</v>
      </c>
      <c r="AY14" s="7"/>
      <c r="AZ14" s="7"/>
      <c r="BA14" s="11" t="s">
        <v>394</v>
      </c>
      <c r="BB14" s="11"/>
      <c r="BC14" s="11"/>
      <c r="BD14" s="11" t="s">
        <v>394</v>
      </c>
      <c r="BE14" s="11"/>
      <c r="BF14" s="11"/>
      <c r="BG14" s="11" t="s">
        <v>394</v>
      </c>
      <c r="BH14" s="11"/>
      <c r="BI14" s="11"/>
      <c r="BJ14" s="3" t="s">
        <v>386</v>
      </c>
    </row>
    <row r="15" ht="51" customHeight="1" spans="1:62">
      <c r="A15" s="6">
        <v>12</v>
      </c>
      <c r="B15" s="6" t="s">
        <v>1309</v>
      </c>
      <c r="C15" s="7" t="s">
        <v>1310</v>
      </c>
      <c r="D15" s="6" t="s">
        <v>1051</v>
      </c>
      <c r="E15" s="6" t="s">
        <v>1263</v>
      </c>
      <c r="F15" s="6" t="s">
        <v>13</v>
      </c>
      <c r="G15" s="6">
        <v>202301</v>
      </c>
      <c r="H15" s="6">
        <v>202402</v>
      </c>
      <c r="I15" s="6">
        <v>202412</v>
      </c>
      <c r="J15" s="6" t="s">
        <v>14</v>
      </c>
      <c r="K15" s="6"/>
      <c r="L15" s="6"/>
      <c r="M15" s="62"/>
      <c r="N15" s="6"/>
      <c r="O15" s="6" t="s">
        <v>1288</v>
      </c>
      <c r="P15" s="6"/>
      <c r="Q15" s="6"/>
      <c r="R15" s="6">
        <v>31500</v>
      </c>
      <c r="S15" s="6">
        <v>16000</v>
      </c>
      <c r="T15" s="6"/>
      <c r="U15" s="6" t="s">
        <v>16</v>
      </c>
      <c r="V15" s="6"/>
      <c r="W15" s="6" t="s">
        <v>1311</v>
      </c>
      <c r="X15" s="6" t="s">
        <v>1312</v>
      </c>
      <c r="Y15" s="6"/>
      <c r="Z15" s="6"/>
      <c r="AA15" s="7" t="s">
        <v>1313</v>
      </c>
      <c r="AB15" s="7">
        <v>18647988981</v>
      </c>
      <c r="AC15" s="7"/>
      <c r="AD15" s="7"/>
      <c r="AE15" s="7"/>
      <c r="AF15" s="7"/>
      <c r="AG15" s="7"/>
      <c r="AH15" s="7"/>
      <c r="AI15" s="7" t="s">
        <v>379</v>
      </c>
      <c r="AJ15" s="7">
        <v>0</v>
      </c>
      <c r="AK15" s="7"/>
      <c r="AL15" s="7" t="s">
        <v>379</v>
      </c>
      <c r="AM15" s="7"/>
      <c r="AN15" s="7"/>
      <c r="AO15" s="7" t="s">
        <v>379</v>
      </c>
      <c r="AP15" s="7"/>
      <c r="AQ15" s="7"/>
      <c r="AR15" s="7" t="s">
        <v>394</v>
      </c>
      <c r="AS15" s="7"/>
      <c r="AT15" s="7"/>
      <c r="AU15" s="7" t="s">
        <v>394</v>
      </c>
      <c r="AV15" s="7"/>
      <c r="AW15" s="7"/>
      <c r="AX15" s="7" t="s">
        <v>394</v>
      </c>
      <c r="AY15" s="7"/>
      <c r="AZ15" s="7"/>
      <c r="BA15" s="11" t="s">
        <v>394</v>
      </c>
      <c r="BB15" s="11"/>
      <c r="BC15" s="11"/>
      <c r="BD15" s="11" t="s">
        <v>394</v>
      </c>
      <c r="BE15" s="11"/>
      <c r="BF15" s="11"/>
      <c r="BG15" s="11" t="s">
        <v>394</v>
      </c>
      <c r="BH15" s="11"/>
      <c r="BI15" s="11"/>
      <c r="BJ15" s="3" t="s">
        <v>386</v>
      </c>
    </row>
    <row r="16" ht="51" customHeight="1" spans="1:62">
      <c r="A16" s="6">
        <v>13</v>
      </c>
      <c r="B16" s="6" t="s">
        <v>929</v>
      </c>
      <c r="C16" s="7" t="s">
        <v>930</v>
      </c>
      <c r="D16" s="6" t="s">
        <v>1051</v>
      </c>
      <c r="E16" s="6" t="s">
        <v>1292</v>
      </c>
      <c r="F16" s="6" t="s">
        <v>13</v>
      </c>
      <c r="G16" s="6">
        <v>202303</v>
      </c>
      <c r="H16" s="6">
        <v>202401</v>
      </c>
      <c r="I16" s="6">
        <v>202410</v>
      </c>
      <c r="J16" s="6" t="s">
        <v>14</v>
      </c>
      <c r="K16" s="6"/>
      <c r="L16" s="6" t="s">
        <v>379</v>
      </c>
      <c r="M16" s="62"/>
      <c r="N16" s="6"/>
      <c r="O16" s="6" t="s">
        <v>1288</v>
      </c>
      <c r="P16" s="6"/>
      <c r="Q16" s="6"/>
      <c r="R16" s="6">
        <v>28500</v>
      </c>
      <c r="S16" s="6">
        <v>15000</v>
      </c>
      <c r="T16" s="6"/>
      <c r="U16" s="6" t="s">
        <v>16</v>
      </c>
      <c r="V16" s="6"/>
      <c r="W16" s="6" t="s">
        <v>1314</v>
      </c>
      <c r="X16" s="6" t="s">
        <v>78</v>
      </c>
      <c r="Y16" s="6"/>
      <c r="Z16" s="6"/>
      <c r="AA16" s="7" t="s">
        <v>457</v>
      </c>
      <c r="AB16" s="7">
        <v>13848539369</v>
      </c>
      <c r="AC16" s="7"/>
      <c r="AD16" s="7"/>
      <c r="AE16" s="7"/>
      <c r="AF16" s="7"/>
      <c r="AG16" s="7"/>
      <c r="AH16" s="7"/>
      <c r="AI16" s="7" t="s">
        <v>379</v>
      </c>
      <c r="AJ16" s="7" t="s">
        <v>387</v>
      </c>
      <c r="AK16" s="7"/>
      <c r="AL16" s="7" t="s">
        <v>394</v>
      </c>
      <c r="AM16" s="7"/>
      <c r="AN16" s="7"/>
      <c r="AO16" s="7" t="s">
        <v>394</v>
      </c>
      <c r="AP16" s="7"/>
      <c r="AQ16" s="7"/>
      <c r="AR16" s="7" t="s">
        <v>394</v>
      </c>
      <c r="AS16" s="7"/>
      <c r="AT16" s="7"/>
      <c r="AU16" s="7" t="s">
        <v>394</v>
      </c>
      <c r="AV16" s="7"/>
      <c r="AW16" s="7"/>
      <c r="AX16" s="7" t="s">
        <v>394</v>
      </c>
      <c r="AY16" s="7"/>
      <c r="AZ16" s="7"/>
      <c r="BA16" s="11" t="s">
        <v>394</v>
      </c>
      <c r="BB16" s="11"/>
      <c r="BC16" s="11"/>
      <c r="BD16" s="11" t="s">
        <v>394</v>
      </c>
      <c r="BE16" s="11"/>
      <c r="BF16" s="11"/>
      <c r="BG16" s="11" t="s">
        <v>394</v>
      </c>
      <c r="BH16" s="11"/>
      <c r="BI16" s="11"/>
      <c r="BJ16" s="3" t="s">
        <v>386</v>
      </c>
    </row>
    <row r="17" ht="51" customHeight="1" spans="1:62">
      <c r="A17" s="6">
        <v>14</v>
      </c>
      <c r="B17" s="6" t="s">
        <v>1315</v>
      </c>
      <c r="C17" s="7" t="s">
        <v>476</v>
      </c>
      <c r="D17" s="6" t="s">
        <v>1051</v>
      </c>
      <c r="E17" s="6" t="s">
        <v>1292</v>
      </c>
      <c r="F17" s="6" t="s">
        <v>13</v>
      </c>
      <c r="G17" s="6">
        <v>202303</v>
      </c>
      <c r="H17" s="6">
        <v>202402</v>
      </c>
      <c r="I17" s="6">
        <v>202411</v>
      </c>
      <c r="J17" s="6" t="s">
        <v>14</v>
      </c>
      <c r="K17" s="6"/>
      <c r="L17" s="6"/>
      <c r="M17" s="62"/>
      <c r="N17" s="6"/>
      <c r="O17" s="6" t="s">
        <v>1288</v>
      </c>
      <c r="P17" s="6"/>
      <c r="Q17" s="6"/>
      <c r="R17" s="6">
        <v>23500</v>
      </c>
      <c r="S17" s="6">
        <v>10000</v>
      </c>
      <c r="T17" s="6"/>
      <c r="U17" s="6" t="s">
        <v>16</v>
      </c>
      <c r="V17" s="6"/>
      <c r="W17" s="6" t="s">
        <v>1316</v>
      </c>
      <c r="X17" s="6" t="s">
        <v>22</v>
      </c>
      <c r="Y17" s="6"/>
      <c r="Z17" s="6"/>
      <c r="AA17" s="7" t="s">
        <v>1294</v>
      </c>
      <c r="AB17" s="7">
        <v>15661386610</v>
      </c>
      <c r="AC17" s="7" t="s">
        <v>384</v>
      </c>
      <c r="AD17" s="7"/>
      <c r="AE17" s="7"/>
      <c r="AF17" s="7"/>
      <c r="AG17" s="7"/>
      <c r="AH17" s="7"/>
      <c r="AI17" s="7" t="s">
        <v>379</v>
      </c>
      <c r="AJ17" s="7" t="s">
        <v>388</v>
      </c>
      <c r="AK17" s="7"/>
      <c r="AL17" s="7" t="s">
        <v>394</v>
      </c>
      <c r="AM17" s="7"/>
      <c r="AN17" s="7"/>
      <c r="AO17" s="7" t="s">
        <v>394</v>
      </c>
      <c r="AP17" s="7"/>
      <c r="AQ17" s="7"/>
      <c r="AR17" s="7" t="s">
        <v>386</v>
      </c>
      <c r="AS17" s="7"/>
      <c r="AT17" s="7"/>
      <c r="AU17" s="7" t="s">
        <v>386</v>
      </c>
      <c r="AV17" s="7"/>
      <c r="AW17" s="7"/>
      <c r="AX17" s="7" t="s">
        <v>394</v>
      </c>
      <c r="AY17" s="7"/>
      <c r="AZ17" s="7"/>
      <c r="BA17" s="11" t="s">
        <v>394</v>
      </c>
      <c r="BB17" s="11"/>
      <c r="BC17" s="11"/>
      <c r="BD17" s="11" t="s">
        <v>394</v>
      </c>
      <c r="BE17" s="11"/>
      <c r="BF17" s="11"/>
      <c r="BG17" s="11" t="s">
        <v>394</v>
      </c>
      <c r="BH17" s="11"/>
      <c r="BI17" s="11"/>
      <c r="BJ17" s="3" t="s">
        <v>386</v>
      </c>
    </row>
    <row r="18" ht="51" customHeight="1" spans="1:62">
      <c r="A18" s="6">
        <v>15</v>
      </c>
      <c r="B18" s="6" t="s">
        <v>68</v>
      </c>
      <c r="C18" s="7" t="s">
        <v>481</v>
      </c>
      <c r="D18" s="6" t="s">
        <v>1051</v>
      </c>
      <c r="E18" s="6" t="s">
        <v>483</v>
      </c>
      <c r="F18" s="6" t="s">
        <v>13</v>
      </c>
      <c r="G18" s="6">
        <v>202303</v>
      </c>
      <c r="H18" s="6">
        <v>202403</v>
      </c>
      <c r="I18" s="6">
        <v>202412</v>
      </c>
      <c r="J18" s="6" t="s">
        <v>14</v>
      </c>
      <c r="K18" s="6"/>
      <c r="L18" s="6"/>
      <c r="M18" s="62"/>
      <c r="N18" s="6"/>
      <c r="O18" s="6" t="s">
        <v>1288</v>
      </c>
      <c r="P18" s="6"/>
      <c r="Q18" s="6"/>
      <c r="R18" s="6">
        <v>22500</v>
      </c>
      <c r="S18" s="6">
        <v>15000</v>
      </c>
      <c r="T18" s="6"/>
      <c r="U18" s="6" t="s">
        <v>16</v>
      </c>
      <c r="V18" s="6"/>
      <c r="W18" s="6" t="s">
        <v>1317</v>
      </c>
      <c r="X18" s="6" t="s">
        <v>71</v>
      </c>
      <c r="Y18" s="6"/>
      <c r="Z18" s="6"/>
      <c r="AA18" s="7" t="s">
        <v>486</v>
      </c>
      <c r="AB18" s="7">
        <v>15848828228</v>
      </c>
      <c r="AC18" s="7"/>
      <c r="AD18" s="7"/>
      <c r="AE18" s="7"/>
      <c r="AF18" s="7"/>
      <c r="AG18" s="7"/>
      <c r="AH18" s="7"/>
      <c r="AI18" s="7" t="s">
        <v>379</v>
      </c>
      <c r="AJ18" s="7" t="s">
        <v>387</v>
      </c>
      <c r="AK18" s="7"/>
      <c r="AL18" s="7" t="s">
        <v>394</v>
      </c>
      <c r="AM18" s="7"/>
      <c r="AN18" s="7"/>
      <c r="AO18" s="7" t="s">
        <v>394</v>
      </c>
      <c r="AP18" s="7"/>
      <c r="AQ18" s="7"/>
      <c r="AR18" s="7" t="s">
        <v>394</v>
      </c>
      <c r="AS18" s="7"/>
      <c r="AT18" s="7"/>
      <c r="AU18" s="7" t="s">
        <v>394</v>
      </c>
      <c r="AV18" s="7"/>
      <c r="AW18" s="7"/>
      <c r="AX18" s="7" t="s">
        <v>394</v>
      </c>
      <c r="AY18" s="7"/>
      <c r="AZ18" s="7"/>
      <c r="BA18" s="11" t="s">
        <v>394</v>
      </c>
      <c r="BB18" s="11"/>
      <c r="BC18" s="11"/>
      <c r="BD18" s="11" t="s">
        <v>394</v>
      </c>
      <c r="BE18" s="11"/>
      <c r="BF18" s="11"/>
      <c r="BG18" s="11" t="s">
        <v>394</v>
      </c>
      <c r="BH18" s="11"/>
      <c r="BI18" s="11"/>
      <c r="BJ18" s="3" t="s">
        <v>386</v>
      </c>
    </row>
    <row r="19" ht="51" customHeight="1" spans="1:62">
      <c r="A19" s="6">
        <v>16</v>
      </c>
      <c r="B19" s="6" t="s">
        <v>1318</v>
      </c>
      <c r="C19" s="7" t="s">
        <v>1319</v>
      </c>
      <c r="D19" s="6" t="s">
        <v>1051</v>
      </c>
      <c r="E19" s="6" t="s">
        <v>595</v>
      </c>
      <c r="F19" s="6" t="s">
        <v>37</v>
      </c>
      <c r="G19" s="6">
        <v>202105</v>
      </c>
      <c r="H19" s="6">
        <v>202404</v>
      </c>
      <c r="I19" s="6">
        <v>202405</v>
      </c>
      <c r="J19" s="6" t="s">
        <v>14</v>
      </c>
      <c r="K19" s="6"/>
      <c r="L19" s="6"/>
      <c r="M19" s="62"/>
      <c r="N19" s="6"/>
      <c r="O19" s="6" t="s">
        <v>1288</v>
      </c>
      <c r="P19" s="6"/>
      <c r="Q19" s="6"/>
      <c r="R19" s="6">
        <v>20434</v>
      </c>
      <c r="S19" s="6">
        <v>10000</v>
      </c>
      <c r="T19" s="6"/>
      <c r="U19" s="6" t="s">
        <v>16</v>
      </c>
      <c r="V19" s="6"/>
      <c r="W19" s="6" t="s">
        <v>1320</v>
      </c>
      <c r="X19" s="6" t="s">
        <v>147</v>
      </c>
      <c r="Y19" s="6"/>
      <c r="Z19" s="6"/>
      <c r="AA19" s="7" t="s">
        <v>575</v>
      </c>
      <c r="AB19" s="7">
        <v>17678032434</v>
      </c>
      <c r="AC19" s="7">
        <v>30</v>
      </c>
      <c r="AD19" s="7"/>
      <c r="AE19" s="7"/>
      <c r="AF19" s="7"/>
      <c r="AG19" s="7"/>
      <c r="AH19" s="7"/>
      <c r="AI19" s="7" t="s">
        <v>379</v>
      </c>
      <c r="AJ19" s="7" t="s">
        <v>387</v>
      </c>
      <c r="AK19" s="7"/>
      <c r="AL19" s="7" t="s">
        <v>379</v>
      </c>
      <c r="AM19" s="7"/>
      <c r="AN19" s="7"/>
      <c r="AO19" s="7" t="s">
        <v>379</v>
      </c>
      <c r="AP19" s="7"/>
      <c r="AQ19" s="7"/>
      <c r="AR19" s="7" t="s">
        <v>379</v>
      </c>
      <c r="AS19" s="7"/>
      <c r="AT19" s="7"/>
      <c r="AU19" s="7" t="s">
        <v>379</v>
      </c>
      <c r="AV19" s="7"/>
      <c r="AW19" s="7"/>
      <c r="AX19" s="7" t="s">
        <v>394</v>
      </c>
      <c r="AY19" s="7"/>
      <c r="AZ19" s="7"/>
      <c r="BA19" s="11" t="s">
        <v>394</v>
      </c>
      <c r="BB19" s="11"/>
      <c r="BC19" s="11"/>
      <c r="BD19" s="11" t="s">
        <v>394</v>
      </c>
      <c r="BE19" s="11"/>
      <c r="BF19" s="11"/>
      <c r="BG19" s="11" t="s">
        <v>394</v>
      </c>
      <c r="BH19" s="11"/>
      <c r="BI19" s="11"/>
      <c r="BJ19" s="3" t="s">
        <v>386</v>
      </c>
    </row>
    <row r="20" ht="51" customHeight="1" spans="1:62">
      <c r="A20" s="6">
        <v>17</v>
      </c>
      <c r="B20" s="6" t="s">
        <v>40</v>
      </c>
      <c r="C20" s="7" t="s">
        <v>438</v>
      </c>
      <c r="D20" s="6" t="s">
        <v>1051</v>
      </c>
      <c r="E20" s="6" t="s">
        <v>375</v>
      </c>
      <c r="F20" s="6" t="s">
        <v>13</v>
      </c>
      <c r="G20" s="6">
        <v>202303</v>
      </c>
      <c r="H20" s="6">
        <v>202401</v>
      </c>
      <c r="I20" s="6">
        <v>202412</v>
      </c>
      <c r="J20" s="6" t="s">
        <v>14</v>
      </c>
      <c r="K20" s="6"/>
      <c r="L20" s="6" t="s">
        <v>379</v>
      </c>
      <c r="M20" s="62"/>
      <c r="N20" s="6"/>
      <c r="O20" s="6" t="s">
        <v>1321</v>
      </c>
      <c r="P20" s="6"/>
      <c r="Q20" s="6"/>
      <c r="R20" s="6">
        <v>61353</v>
      </c>
      <c r="S20" s="6">
        <v>30000</v>
      </c>
      <c r="T20" s="6"/>
      <c r="U20" s="6" t="s">
        <v>16</v>
      </c>
      <c r="V20" s="6"/>
      <c r="W20" s="6" t="s">
        <v>1322</v>
      </c>
      <c r="X20" s="6" t="s">
        <v>42</v>
      </c>
      <c r="Y20" s="6"/>
      <c r="Z20" s="6"/>
      <c r="AA20" s="7" t="s">
        <v>442</v>
      </c>
      <c r="AB20" s="7">
        <v>13947219954</v>
      </c>
      <c r="AC20" s="7">
        <v>38.55</v>
      </c>
      <c r="AD20" s="7"/>
      <c r="AE20" s="7"/>
      <c r="AF20" s="7"/>
      <c r="AG20" s="7"/>
      <c r="AH20" s="7"/>
      <c r="AI20" s="7" t="s">
        <v>379</v>
      </c>
      <c r="AJ20" s="7" t="s">
        <v>387</v>
      </c>
      <c r="AK20" s="7"/>
      <c r="AL20" s="7" t="s">
        <v>394</v>
      </c>
      <c r="AM20" s="7"/>
      <c r="AN20" s="7"/>
      <c r="AO20" s="7" t="s">
        <v>394</v>
      </c>
      <c r="AP20" s="7"/>
      <c r="AQ20" s="7"/>
      <c r="AR20" s="7" t="s">
        <v>379</v>
      </c>
      <c r="AS20" s="7"/>
      <c r="AT20" s="7"/>
      <c r="AU20" s="7" t="s">
        <v>379</v>
      </c>
      <c r="AV20" s="7"/>
      <c r="AW20" s="7"/>
      <c r="AX20" s="7" t="s">
        <v>394</v>
      </c>
      <c r="AY20" s="7"/>
      <c r="AZ20" s="7"/>
      <c r="BA20" s="11" t="s">
        <v>394</v>
      </c>
      <c r="BB20" s="11"/>
      <c r="BC20" s="11"/>
      <c r="BD20" s="11" t="s">
        <v>394</v>
      </c>
      <c r="BE20" s="11"/>
      <c r="BF20" s="11"/>
      <c r="BG20" s="11" t="s">
        <v>394</v>
      </c>
      <c r="BH20" s="11"/>
      <c r="BI20" s="11"/>
      <c r="BJ20" s="3" t="s">
        <v>386</v>
      </c>
    </row>
    <row r="21" ht="51" customHeight="1" spans="1:62">
      <c r="A21" s="6">
        <v>18</v>
      </c>
      <c r="B21" s="6" t="s">
        <v>43</v>
      </c>
      <c r="C21" s="7" t="s">
        <v>444</v>
      </c>
      <c r="D21" s="6" t="s">
        <v>1051</v>
      </c>
      <c r="E21" s="6" t="s">
        <v>1292</v>
      </c>
      <c r="F21" s="6" t="s">
        <v>44</v>
      </c>
      <c r="G21" s="6">
        <v>202301</v>
      </c>
      <c r="H21" s="6">
        <v>202401</v>
      </c>
      <c r="I21" s="6">
        <v>202410</v>
      </c>
      <c r="J21" s="6" t="s">
        <v>14</v>
      </c>
      <c r="K21" s="6"/>
      <c r="L21" s="6" t="s">
        <v>379</v>
      </c>
      <c r="M21" s="62"/>
      <c r="N21" s="6"/>
      <c r="O21" s="6" t="s">
        <v>1321</v>
      </c>
      <c r="P21" s="6"/>
      <c r="Q21" s="6"/>
      <c r="R21" s="6">
        <v>47914.96</v>
      </c>
      <c r="S21" s="6">
        <v>15000</v>
      </c>
      <c r="T21" s="6"/>
      <c r="U21" s="6" t="s">
        <v>16</v>
      </c>
      <c r="V21" s="6"/>
      <c r="W21" s="6" t="s">
        <v>1323</v>
      </c>
      <c r="X21" s="6" t="s">
        <v>46</v>
      </c>
      <c r="Y21" s="6"/>
      <c r="Z21" s="6"/>
      <c r="AA21" s="7" t="s">
        <v>448</v>
      </c>
      <c r="AB21" s="7">
        <v>18686114370</v>
      </c>
      <c r="AC21" s="7"/>
      <c r="AD21" s="7"/>
      <c r="AE21" s="7"/>
      <c r="AF21" s="7"/>
      <c r="AG21" s="7"/>
      <c r="AH21" s="7"/>
      <c r="AI21" s="7" t="s">
        <v>379</v>
      </c>
      <c r="AJ21" s="7" t="s">
        <v>387</v>
      </c>
      <c r="AK21" s="7"/>
      <c r="AL21" s="7" t="s">
        <v>394</v>
      </c>
      <c r="AM21" s="7"/>
      <c r="AN21" s="7"/>
      <c r="AO21" s="7" t="s">
        <v>394</v>
      </c>
      <c r="AP21" s="7"/>
      <c r="AQ21" s="7"/>
      <c r="AR21" s="7" t="s">
        <v>379</v>
      </c>
      <c r="AS21" s="7"/>
      <c r="AT21" s="7"/>
      <c r="AU21" s="7" t="s">
        <v>379</v>
      </c>
      <c r="AV21" s="7"/>
      <c r="AW21" s="7"/>
      <c r="AX21" s="7" t="s">
        <v>394</v>
      </c>
      <c r="AY21" s="7"/>
      <c r="AZ21" s="7"/>
      <c r="BA21" s="11" t="s">
        <v>394</v>
      </c>
      <c r="BB21" s="11"/>
      <c r="BC21" s="11"/>
      <c r="BD21" s="11" t="s">
        <v>394</v>
      </c>
      <c r="BE21" s="11"/>
      <c r="BF21" s="11"/>
      <c r="BG21" s="11" t="s">
        <v>394</v>
      </c>
      <c r="BH21" s="11"/>
      <c r="BI21" s="11"/>
      <c r="BJ21" s="3" t="s">
        <v>386</v>
      </c>
    </row>
    <row r="22" ht="51" customHeight="1" spans="1:62">
      <c r="A22" s="6">
        <v>19</v>
      </c>
      <c r="B22" s="6" t="s">
        <v>60</v>
      </c>
      <c r="C22" s="7" t="s">
        <v>470</v>
      </c>
      <c r="D22" s="6" t="s">
        <v>1051</v>
      </c>
      <c r="E22" s="6" t="s">
        <v>1292</v>
      </c>
      <c r="F22" s="6" t="s">
        <v>20</v>
      </c>
      <c r="G22" s="6">
        <v>202303</v>
      </c>
      <c r="H22" s="6">
        <v>202401</v>
      </c>
      <c r="I22" s="6">
        <v>202510</v>
      </c>
      <c r="J22" s="6" t="s">
        <v>14</v>
      </c>
      <c r="K22" s="6"/>
      <c r="L22" s="6" t="s">
        <v>379</v>
      </c>
      <c r="M22" s="62"/>
      <c r="N22" s="6"/>
      <c r="O22" s="6" t="s">
        <v>1321</v>
      </c>
      <c r="P22" s="6"/>
      <c r="Q22" s="6"/>
      <c r="R22" s="6">
        <v>23689.96</v>
      </c>
      <c r="S22" s="6">
        <v>13000</v>
      </c>
      <c r="T22" s="6"/>
      <c r="U22" s="6" t="s">
        <v>16</v>
      </c>
      <c r="V22" s="6"/>
      <c r="W22" s="6" t="s">
        <v>1324</v>
      </c>
      <c r="X22" s="6" t="s">
        <v>46</v>
      </c>
      <c r="Y22" s="6"/>
      <c r="Z22" s="6"/>
      <c r="AA22" s="7" t="s">
        <v>448</v>
      </c>
      <c r="AB22" s="7">
        <v>18686114370</v>
      </c>
      <c r="AC22" s="7"/>
      <c r="AD22" s="7"/>
      <c r="AE22" s="7"/>
      <c r="AF22" s="7"/>
      <c r="AG22" s="7"/>
      <c r="AH22" s="7"/>
      <c r="AI22" s="7" t="s">
        <v>379</v>
      </c>
      <c r="AJ22" s="7" t="s">
        <v>387</v>
      </c>
      <c r="AK22" s="7"/>
      <c r="AL22" s="7" t="s">
        <v>394</v>
      </c>
      <c r="AM22" s="7"/>
      <c r="AN22" s="7"/>
      <c r="AO22" s="7" t="s">
        <v>394</v>
      </c>
      <c r="AP22" s="7"/>
      <c r="AQ22" s="7"/>
      <c r="AR22" s="7" t="s">
        <v>379</v>
      </c>
      <c r="AS22" s="7"/>
      <c r="AT22" s="7"/>
      <c r="AU22" s="7" t="s">
        <v>379</v>
      </c>
      <c r="AV22" s="7"/>
      <c r="AW22" s="7"/>
      <c r="AX22" s="7" t="s">
        <v>394</v>
      </c>
      <c r="AY22" s="7"/>
      <c r="AZ22" s="7"/>
      <c r="BA22" s="11" t="s">
        <v>394</v>
      </c>
      <c r="BB22" s="11"/>
      <c r="BC22" s="11"/>
      <c r="BD22" s="11" t="s">
        <v>394</v>
      </c>
      <c r="BE22" s="11"/>
      <c r="BF22" s="11"/>
      <c r="BG22" s="11" t="s">
        <v>394</v>
      </c>
      <c r="BH22" s="11"/>
      <c r="BI22" s="11"/>
      <c r="BJ22" s="3" t="s">
        <v>386</v>
      </c>
    </row>
    <row r="23" ht="51" customHeight="1" spans="1:62">
      <c r="A23" s="6">
        <v>20</v>
      </c>
      <c r="B23" s="6" t="s">
        <v>82</v>
      </c>
      <c r="C23" s="7" t="s">
        <v>506</v>
      </c>
      <c r="D23" s="6" t="s">
        <v>1051</v>
      </c>
      <c r="E23" s="6" t="s">
        <v>1292</v>
      </c>
      <c r="F23" s="6" t="s">
        <v>44</v>
      </c>
      <c r="G23" s="6">
        <v>202301</v>
      </c>
      <c r="H23" s="6">
        <v>202401</v>
      </c>
      <c r="I23" s="6">
        <v>202412</v>
      </c>
      <c r="J23" s="6" t="s">
        <v>14</v>
      </c>
      <c r="K23" s="6"/>
      <c r="L23" s="6" t="s">
        <v>379</v>
      </c>
      <c r="M23" s="62"/>
      <c r="N23" s="6"/>
      <c r="O23" s="6" t="s">
        <v>1321</v>
      </c>
      <c r="P23" s="6"/>
      <c r="Q23" s="6"/>
      <c r="R23" s="6">
        <v>13978</v>
      </c>
      <c r="S23" s="6">
        <v>6000</v>
      </c>
      <c r="T23" s="6"/>
      <c r="U23" s="6" t="s">
        <v>16</v>
      </c>
      <c r="V23" s="6"/>
      <c r="W23" s="6" t="s">
        <v>1325</v>
      </c>
      <c r="X23" s="6" t="s">
        <v>46</v>
      </c>
      <c r="Y23" s="6"/>
      <c r="Z23" s="6"/>
      <c r="AA23" s="7" t="s">
        <v>448</v>
      </c>
      <c r="AB23" s="7">
        <v>18686114370</v>
      </c>
      <c r="AC23" s="7"/>
      <c r="AD23" s="7"/>
      <c r="AE23" s="7"/>
      <c r="AF23" s="7"/>
      <c r="AG23" s="7"/>
      <c r="AH23" s="7"/>
      <c r="AI23" s="7" t="s">
        <v>379</v>
      </c>
      <c r="AJ23" s="7" t="s">
        <v>387</v>
      </c>
      <c r="AK23" s="7"/>
      <c r="AL23" s="7" t="s">
        <v>394</v>
      </c>
      <c r="AM23" s="7"/>
      <c r="AN23" s="7"/>
      <c r="AO23" s="7" t="s">
        <v>394</v>
      </c>
      <c r="AP23" s="7"/>
      <c r="AQ23" s="7"/>
      <c r="AR23" s="7" t="s">
        <v>379</v>
      </c>
      <c r="AS23" s="7"/>
      <c r="AT23" s="7"/>
      <c r="AU23" s="7" t="s">
        <v>379</v>
      </c>
      <c r="AV23" s="7"/>
      <c r="AW23" s="7"/>
      <c r="AX23" s="7" t="s">
        <v>394</v>
      </c>
      <c r="AY23" s="7"/>
      <c r="AZ23" s="7"/>
      <c r="BA23" s="11" t="s">
        <v>394</v>
      </c>
      <c r="BB23" s="11"/>
      <c r="BC23" s="11"/>
      <c r="BD23" s="11" t="s">
        <v>394</v>
      </c>
      <c r="BE23" s="11"/>
      <c r="BF23" s="11"/>
      <c r="BG23" s="11" t="s">
        <v>394</v>
      </c>
      <c r="BH23" s="11"/>
      <c r="BI23" s="11"/>
      <c r="BJ23" s="3" t="s">
        <v>386</v>
      </c>
    </row>
    <row r="24" ht="51" customHeight="1" spans="1:62">
      <c r="A24" s="6">
        <v>21</v>
      </c>
      <c r="B24" s="6" t="s">
        <v>1326</v>
      </c>
      <c r="C24" s="7" t="s">
        <v>508</v>
      </c>
      <c r="D24" s="6" t="s">
        <v>1051</v>
      </c>
      <c r="E24" s="6" t="s">
        <v>1292</v>
      </c>
      <c r="F24" s="6">
        <v>2023</v>
      </c>
      <c r="G24" s="6">
        <v>202302</v>
      </c>
      <c r="H24" s="6">
        <v>202401</v>
      </c>
      <c r="I24" s="6">
        <v>202406</v>
      </c>
      <c r="J24" s="6" t="s">
        <v>14</v>
      </c>
      <c r="K24" s="6" t="s">
        <v>1181</v>
      </c>
      <c r="L24" s="6" t="s">
        <v>379</v>
      </c>
      <c r="M24" s="62" t="s">
        <v>379</v>
      </c>
      <c r="N24" s="6">
        <v>1</v>
      </c>
      <c r="O24" s="6" t="s">
        <v>1321</v>
      </c>
      <c r="P24" s="6"/>
      <c r="Q24" s="6"/>
      <c r="R24" s="6">
        <v>11000</v>
      </c>
      <c r="S24" s="6">
        <v>5000</v>
      </c>
      <c r="T24" s="6"/>
      <c r="U24" s="6" t="s">
        <v>16</v>
      </c>
      <c r="V24" s="6"/>
      <c r="W24" s="6" t="s">
        <v>1327</v>
      </c>
      <c r="X24" s="6" t="s">
        <v>78</v>
      </c>
      <c r="Y24" s="6"/>
      <c r="Z24" s="6"/>
      <c r="AA24" s="7" t="s">
        <v>457</v>
      </c>
      <c r="AB24" s="7">
        <v>13848539369</v>
      </c>
      <c r="AC24" s="7"/>
      <c r="AD24" s="7"/>
      <c r="AE24" s="7"/>
      <c r="AF24" s="7"/>
      <c r="AG24" s="7"/>
      <c r="AH24" s="7"/>
      <c r="AI24" s="7" t="s">
        <v>379</v>
      </c>
      <c r="AJ24" s="7">
        <v>0</v>
      </c>
      <c r="AK24" s="7"/>
      <c r="AL24" s="7" t="s">
        <v>394</v>
      </c>
      <c r="AM24" s="7"/>
      <c r="AN24" s="7"/>
      <c r="AO24" s="7" t="s">
        <v>394</v>
      </c>
      <c r="AP24" s="7"/>
      <c r="AQ24" s="7"/>
      <c r="AR24" s="7" t="s">
        <v>394</v>
      </c>
      <c r="AS24" s="7"/>
      <c r="AT24" s="7"/>
      <c r="AU24" s="7" t="s">
        <v>394</v>
      </c>
      <c r="AV24" s="7"/>
      <c r="AW24" s="7"/>
      <c r="AX24" s="7" t="s">
        <v>394</v>
      </c>
      <c r="AY24" s="7"/>
      <c r="AZ24" s="7"/>
      <c r="BA24" s="11" t="s">
        <v>394</v>
      </c>
      <c r="BB24" s="11"/>
      <c r="BC24" s="11"/>
      <c r="BD24" s="11" t="s">
        <v>394</v>
      </c>
      <c r="BE24" s="11"/>
      <c r="BF24" s="11"/>
      <c r="BG24" s="11" t="s">
        <v>394</v>
      </c>
      <c r="BH24" s="11"/>
      <c r="BI24" s="11"/>
      <c r="BJ24" s="3" t="s">
        <v>386</v>
      </c>
    </row>
    <row r="25" ht="51" customHeight="1" spans="1:62">
      <c r="A25" s="6">
        <v>22</v>
      </c>
      <c r="B25" s="6" t="s">
        <v>86</v>
      </c>
      <c r="C25" s="7" t="s">
        <v>935</v>
      </c>
      <c r="D25" s="6" t="s">
        <v>1051</v>
      </c>
      <c r="E25" s="6" t="s">
        <v>1109</v>
      </c>
      <c r="F25" s="6">
        <v>2023</v>
      </c>
      <c r="G25" s="6">
        <v>202303</v>
      </c>
      <c r="H25" s="6">
        <v>202404</v>
      </c>
      <c r="I25" s="6">
        <v>202412</v>
      </c>
      <c r="J25" s="6" t="s">
        <v>14</v>
      </c>
      <c r="K25" s="6"/>
      <c r="L25" s="6"/>
      <c r="M25" s="62" t="s">
        <v>379</v>
      </c>
      <c r="N25" s="6"/>
      <c r="O25" s="6" t="s">
        <v>57</v>
      </c>
      <c r="P25" s="6"/>
      <c r="Q25" s="6"/>
      <c r="R25" s="6">
        <v>82510</v>
      </c>
      <c r="S25" s="6">
        <v>40000</v>
      </c>
      <c r="T25" s="6"/>
      <c r="U25" s="6" t="s">
        <v>16</v>
      </c>
      <c r="V25" s="6"/>
      <c r="W25" s="6" t="s">
        <v>1328</v>
      </c>
      <c r="X25" s="6" t="s">
        <v>88</v>
      </c>
      <c r="Y25" s="6"/>
      <c r="Z25" s="6"/>
      <c r="AA25" s="7" t="s">
        <v>937</v>
      </c>
      <c r="AB25" s="7">
        <v>15947026777</v>
      </c>
      <c r="AC25" s="7"/>
      <c r="AD25" s="7"/>
      <c r="AE25" s="7"/>
      <c r="AF25" s="7"/>
      <c r="AG25" s="7"/>
      <c r="AH25" s="7"/>
      <c r="AI25" s="7" t="s">
        <v>379</v>
      </c>
      <c r="AJ25" s="7" t="s">
        <v>387</v>
      </c>
      <c r="AK25" s="7"/>
      <c r="AL25" s="7" t="s">
        <v>394</v>
      </c>
      <c r="AM25" s="7"/>
      <c r="AN25" s="7"/>
      <c r="AO25" s="7" t="s">
        <v>394</v>
      </c>
      <c r="AP25" s="7"/>
      <c r="AQ25" s="7"/>
      <c r="AR25" s="7" t="s">
        <v>394</v>
      </c>
      <c r="AS25" s="7"/>
      <c r="AT25" s="7"/>
      <c r="AU25" s="7" t="s">
        <v>379</v>
      </c>
      <c r="AV25" s="7"/>
      <c r="AW25" s="7"/>
      <c r="AX25" s="7" t="s">
        <v>394</v>
      </c>
      <c r="AY25" s="7"/>
      <c r="AZ25" s="7"/>
      <c r="BA25" s="11" t="s">
        <v>394</v>
      </c>
      <c r="BB25" s="11"/>
      <c r="BC25" s="11"/>
      <c r="BD25" s="11" t="s">
        <v>394</v>
      </c>
      <c r="BE25" s="11"/>
      <c r="BF25" s="11"/>
      <c r="BG25" s="11" t="s">
        <v>394</v>
      </c>
      <c r="BH25" s="11"/>
      <c r="BI25" s="11"/>
      <c r="BJ25" s="3" t="s">
        <v>386</v>
      </c>
    </row>
    <row r="26" ht="51" customHeight="1" spans="1:62">
      <c r="A26" s="6">
        <v>23</v>
      </c>
      <c r="B26" s="6" t="s">
        <v>56</v>
      </c>
      <c r="C26" s="7" t="s">
        <v>459</v>
      </c>
      <c r="D26" s="6" t="s">
        <v>1051</v>
      </c>
      <c r="E26" s="6" t="s">
        <v>1109</v>
      </c>
      <c r="F26" s="6">
        <v>2023</v>
      </c>
      <c r="G26" s="6">
        <v>202303</v>
      </c>
      <c r="H26" s="6">
        <v>202403</v>
      </c>
      <c r="I26" s="6">
        <v>202412</v>
      </c>
      <c r="J26" s="6" t="s">
        <v>14</v>
      </c>
      <c r="K26" s="6"/>
      <c r="L26" s="6"/>
      <c r="M26" s="62" t="s">
        <v>379</v>
      </c>
      <c r="N26" s="6">
        <v>1</v>
      </c>
      <c r="O26" s="6" t="s">
        <v>57</v>
      </c>
      <c r="P26" s="6"/>
      <c r="Q26" s="6"/>
      <c r="R26" s="6">
        <v>29000</v>
      </c>
      <c r="S26" s="6">
        <v>15000</v>
      </c>
      <c r="T26" s="6"/>
      <c r="U26" s="6" t="s">
        <v>16</v>
      </c>
      <c r="V26" s="6"/>
      <c r="W26" s="6" t="s">
        <v>58</v>
      </c>
      <c r="X26" s="6" t="s">
        <v>59</v>
      </c>
      <c r="Y26" s="6"/>
      <c r="Z26" s="6"/>
      <c r="AA26" s="7" t="s">
        <v>468</v>
      </c>
      <c r="AB26" s="7">
        <v>13847268251</v>
      </c>
      <c r="AC26" s="7" t="s">
        <v>384</v>
      </c>
      <c r="AD26" s="7"/>
      <c r="AE26" s="7"/>
      <c r="AF26" s="7"/>
      <c r="AG26" s="7"/>
      <c r="AH26" s="7"/>
      <c r="AI26" s="7" t="s">
        <v>379</v>
      </c>
      <c r="AJ26" s="7" t="s">
        <v>387</v>
      </c>
      <c r="AK26" s="7"/>
      <c r="AL26" s="7" t="s">
        <v>379</v>
      </c>
      <c r="AM26" s="7"/>
      <c r="AN26" s="7"/>
      <c r="AO26" s="7" t="s">
        <v>379</v>
      </c>
      <c r="AP26" s="7"/>
      <c r="AQ26" s="7"/>
      <c r="AR26" s="7" t="s">
        <v>379</v>
      </c>
      <c r="AS26" s="7"/>
      <c r="AT26" s="7"/>
      <c r="AU26" s="7" t="s">
        <v>394</v>
      </c>
      <c r="AV26" s="7"/>
      <c r="AW26" s="7"/>
      <c r="AX26" s="7" t="s">
        <v>379</v>
      </c>
      <c r="AY26" s="7"/>
      <c r="AZ26" s="7"/>
      <c r="BA26" s="11" t="s">
        <v>379</v>
      </c>
      <c r="BB26" s="11"/>
      <c r="BC26" s="11"/>
      <c r="BD26" s="11" t="s">
        <v>394</v>
      </c>
      <c r="BE26" s="11"/>
      <c r="BF26" s="11"/>
      <c r="BG26" s="11" t="s">
        <v>394</v>
      </c>
      <c r="BH26" s="11"/>
      <c r="BI26" s="11"/>
      <c r="BJ26" s="3" t="s">
        <v>386</v>
      </c>
    </row>
    <row r="27" ht="51" customHeight="1" spans="1:62">
      <c r="A27" s="6">
        <v>24</v>
      </c>
      <c r="B27" s="6" t="s">
        <v>91</v>
      </c>
      <c r="C27" s="7" t="s">
        <v>921</v>
      </c>
      <c r="D27" s="6" t="s">
        <v>1051</v>
      </c>
      <c r="E27" s="6" t="s">
        <v>503</v>
      </c>
      <c r="F27" s="6" t="s">
        <v>20</v>
      </c>
      <c r="G27" s="6">
        <v>202303</v>
      </c>
      <c r="H27" s="6">
        <v>202403</v>
      </c>
      <c r="I27" s="6">
        <v>202510</v>
      </c>
      <c r="J27" s="6" t="s">
        <v>14</v>
      </c>
      <c r="K27" s="6"/>
      <c r="L27" s="6"/>
      <c r="M27" s="62"/>
      <c r="N27" s="6">
        <v>1</v>
      </c>
      <c r="O27" s="6" t="s">
        <v>57</v>
      </c>
      <c r="P27" s="6"/>
      <c r="Q27" s="6"/>
      <c r="R27" s="6">
        <v>10550</v>
      </c>
      <c r="S27" s="6">
        <v>6000</v>
      </c>
      <c r="T27" s="6"/>
      <c r="U27" s="6" t="s">
        <v>16</v>
      </c>
      <c r="V27" s="6"/>
      <c r="W27" s="6" t="s">
        <v>1329</v>
      </c>
      <c r="X27" s="6" t="s">
        <v>93</v>
      </c>
      <c r="Y27" s="6"/>
      <c r="Z27" s="6"/>
      <c r="AA27" s="7" t="s">
        <v>786</v>
      </c>
      <c r="AB27" s="7">
        <v>13484722390</v>
      </c>
      <c r="AC27" s="7"/>
      <c r="AD27" s="7"/>
      <c r="AE27" s="7"/>
      <c r="AF27" s="7"/>
      <c r="AG27" s="7"/>
      <c r="AH27" s="7"/>
      <c r="AI27" s="7" t="s">
        <v>379</v>
      </c>
      <c r="AJ27" s="7" t="s">
        <v>387</v>
      </c>
      <c r="AK27" s="7"/>
      <c r="AL27" s="7" t="s">
        <v>394</v>
      </c>
      <c r="AM27" s="7"/>
      <c r="AN27" s="7"/>
      <c r="AO27" s="7" t="s">
        <v>394</v>
      </c>
      <c r="AP27" s="7"/>
      <c r="AQ27" s="7"/>
      <c r="AR27" s="7" t="s">
        <v>394</v>
      </c>
      <c r="AS27" s="7"/>
      <c r="AT27" s="7"/>
      <c r="AU27" s="7" t="s">
        <v>379</v>
      </c>
      <c r="AV27" s="7"/>
      <c r="AW27" s="7"/>
      <c r="AX27" s="7" t="s">
        <v>394</v>
      </c>
      <c r="AY27" s="7"/>
      <c r="AZ27" s="7"/>
      <c r="BA27" s="11" t="s">
        <v>394</v>
      </c>
      <c r="BB27" s="11"/>
      <c r="BC27" s="11"/>
      <c r="BD27" s="11" t="s">
        <v>394</v>
      </c>
      <c r="BE27" s="11"/>
      <c r="BF27" s="11"/>
      <c r="BG27" s="11" t="s">
        <v>394</v>
      </c>
      <c r="BH27" s="11"/>
      <c r="BI27" s="11"/>
      <c r="BJ27" s="3" t="s">
        <v>386</v>
      </c>
    </row>
    <row r="28" ht="51" customHeight="1" spans="1:62">
      <c r="A28" s="6">
        <v>25</v>
      </c>
      <c r="B28" s="6" t="s">
        <v>105</v>
      </c>
      <c r="C28" s="7" t="s">
        <v>526</v>
      </c>
      <c r="D28" s="6" t="s">
        <v>1051</v>
      </c>
      <c r="E28" s="6" t="s">
        <v>483</v>
      </c>
      <c r="F28" s="6" t="s">
        <v>37</v>
      </c>
      <c r="G28" s="6">
        <v>202205</v>
      </c>
      <c r="H28" s="6">
        <v>202404</v>
      </c>
      <c r="I28" s="6">
        <v>202410</v>
      </c>
      <c r="J28" s="6" t="s">
        <v>14</v>
      </c>
      <c r="K28" s="6"/>
      <c r="L28" s="6"/>
      <c r="M28" s="62"/>
      <c r="N28" s="6"/>
      <c r="O28" s="6" t="s">
        <v>106</v>
      </c>
      <c r="P28" s="6"/>
      <c r="Q28" s="6"/>
      <c r="R28" s="6">
        <v>150000</v>
      </c>
      <c r="S28" s="6">
        <v>50000</v>
      </c>
      <c r="T28" s="6"/>
      <c r="U28" s="6" t="s">
        <v>16</v>
      </c>
      <c r="V28" s="6"/>
      <c r="W28" s="6" t="s">
        <v>1330</v>
      </c>
      <c r="X28" s="6" t="s">
        <v>108</v>
      </c>
      <c r="Y28" s="6"/>
      <c r="Z28" s="6"/>
      <c r="AA28" s="7" t="s">
        <v>527</v>
      </c>
      <c r="AB28" s="7">
        <v>15810358358</v>
      </c>
      <c r="AC28" s="7">
        <v>135</v>
      </c>
      <c r="AD28" s="7"/>
      <c r="AE28" s="7"/>
      <c r="AF28" s="7"/>
      <c r="AG28" s="7"/>
      <c r="AH28" s="7"/>
      <c r="AI28" s="7" t="s">
        <v>379</v>
      </c>
      <c r="AJ28" s="7" t="s">
        <v>387</v>
      </c>
      <c r="AK28" s="7"/>
      <c r="AL28" s="7" t="s">
        <v>379</v>
      </c>
      <c r="AM28" s="7"/>
      <c r="AN28" s="7"/>
      <c r="AO28" s="7" t="s">
        <v>379</v>
      </c>
      <c r="AP28" s="7"/>
      <c r="AQ28" s="7"/>
      <c r="AR28" s="7" t="s">
        <v>379</v>
      </c>
      <c r="AS28" s="7"/>
      <c r="AT28" s="7"/>
      <c r="AU28" s="7" t="s">
        <v>379</v>
      </c>
      <c r="AV28" s="7"/>
      <c r="AW28" s="7"/>
      <c r="AX28" s="7" t="s">
        <v>394</v>
      </c>
      <c r="AY28" s="7"/>
      <c r="AZ28" s="7"/>
      <c r="BA28" s="11" t="s">
        <v>394</v>
      </c>
      <c r="BB28" s="11"/>
      <c r="BC28" s="11"/>
      <c r="BD28" s="11" t="s">
        <v>394</v>
      </c>
      <c r="BE28" s="11"/>
      <c r="BF28" s="11"/>
      <c r="BG28" s="11" t="s">
        <v>379</v>
      </c>
      <c r="BH28" s="11"/>
      <c r="BI28" s="11"/>
      <c r="BJ28" s="3" t="s">
        <v>386</v>
      </c>
    </row>
    <row r="29" ht="51" customHeight="1" spans="1:66">
      <c r="A29" s="6">
        <v>26</v>
      </c>
      <c r="B29" s="6" t="s">
        <v>1003</v>
      </c>
      <c r="C29" s="6" t="s">
        <v>1231</v>
      </c>
      <c r="D29" s="6" t="s">
        <v>1051</v>
      </c>
      <c r="E29" s="6" t="s">
        <v>483</v>
      </c>
      <c r="F29" s="6">
        <v>2025</v>
      </c>
      <c r="G29" s="6">
        <v>202303</v>
      </c>
      <c r="H29" s="6">
        <v>202403</v>
      </c>
      <c r="I29" s="6">
        <v>202609</v>
      </c>
      <c r="J29" s="6" t="s">
        <v>14</v>
      </c>
      <c r="K29" s="6"/>
      <c r="L29" s="6"/>
      <c r="M29" s="62"/>
      <c r="N29" s="6"/>
      <c r="O29" s="6" t="s">
        <v>106</v>
      </c>
      <c r="P29" s="6"/>
      <c r="Q29" s="6"/>
      <c r="R29" s="6">
        <v>120000</v>
      </c>
      <c r="S29" s="6">
        <v>3000</v>
      </c>
      <c r="T29" s="6" t="s">
        <v>547</v>
      </c>
      <c r="U29" s="6" t="s">
        <v>16</v>
      </c>
      <c r="V29" s="6" t="s">
        <v>416</v>
      </c>
      <c r="W29" s="6" t="s">
        <v>1331</v>
      </c>
      <c r="X29" s="6" t="s">
        <v>1233</v>
      </c>
      <c r="Y29" s="6"/>
      <c r="Z29" s="6"/>
      <c r="AA29" s="6" t="s">
        <v>1234</v>
      </c>
      <c r="AB29" s="6">
        <v>18686101289</v>
      </c>
      <c r="AC29" s="6">
        <v>111</v>
      </c>
      <c r="AD29" s="6"/>
      <c r="AE29" s="7"/>
      <c r="AF29" s="7"/>
      <c r="AG29" s="7"/>
      <c r="AH29" s="7"/>
      <c r="AI29" s="6" t="s">
        <v>1231</v>
      </c>
      <c r="AJ29" s="6" t="s">
        <v>379</v>
      </c>
      <c r="AK29" s="6" t="s">
        <v>387</v>
      </c>
      <c r="AL29" s="52" t="s">
        <v>1332</v>
      </c>
      <c r="AM29" s="6" t="s">
        <v>379</v>
      </c>
      <c r="AN29" s="6" t="s">
        <v>1333</v>
      </c>
      <c r="AO29" s="6"/>
      <c r="AP29" s="6"/>
      <c r="AQ29" s="6"/>
      <c r="AR29" s="7"/>
      <c r="AS29" s="7"/>
      <c r="AT29" s="7"/>
      <c r="AU29" s="7"/>
      <c r="AV29" s="7"/>
      <c r="AW29" s="7"/>
      <c r="AX29" s="7"/>
      <c r="AY29" s="7"/>
      <c r="AZ29" s="7"/>
      <c r="BA29" s="7"/>
      <c r="BB29" s="7"/>
      <c r="BC29" s="7"/>
      <c r="BD29" s="7"/>
      <c r="BE29" s="7"/>
      <c r="BF29" s="7"/>
      <c r="BG29" s="7"/>
      <c r="BH29" s="7"/>
      <c r="BI29" s="7"/>
      <c r="BJ29" s="20"/>
      <c r="BK29" s="20"/>
      <c r="BL29" s="20"/>
      <c r="BM29" s="20"/>
      <c r="BN29" s="20"/>
    </row>
    <row r="30" ht="51" customHeight="1" spans="1:62">
      <c r="A30" s="6">
        <v>27</v>
      </c>
      <c r="B30" s="6" t="s">
        <v>109</v>
      </c>
      <c r="C30" s="7" t="s">
        <v>529</v>
      </c>
      <c r="D30" s="6" t="s">
        <v>1051</v>
      </c>
      <c r="E30" s="6" t="s">
        <v>483</v>
      </c>
      <c r="F30" s="6" t="s">
        <v>44</v>
      </c>
      <c r="G30" s="6">
        <v>202204</v>
      </c>
      <c r="H30" s="6">
        <v>202404</v>
      </c>
      <c r="I30" s="6">
        <v>202410</v>
      </c>
      <c r="J30" s="6" t="s">
        <v>14</v>
      </c>
      <c r="K30" s="6"/>
      <c r="L30" s="6"/>
      <c r="M30" s="62"/>
      <c r="N30" s="6"/>
      <c r="O30" s="6" t="s">
        <v>106</v>
      </c>
      <c r="P30" s="6"/>
      <c r="Q30" s="6"/>
      <c r="R30" s="6">
        <v>90000</v>
      </c>
      <c r="S30" s="6">
        <v>40000</v>
      </c>
      <c r="T30" s="6"/>
      <c r="U30" s="6" t="s">
        <v>16</v>
      </c>
      <c r="V30" s="6"/>
      <c r="W30" s="6" t="s">
        <v>1334</v>
      </c>
      <c r="X30" s="6" t="s">
        <v>111</v>
      </c>
      <c r="Y30" s="6"/>
      <c r="Z30" s="6"/>
      <c r="AA30" s="7" t="s">
        <v>530</v>
      </c>
      <c r="AB30" s="7">
        <v>18655382958</v>
      </c>
      <c r="AC30" s="7" t="s">
        <v>531</v>
      </c>
      <c r="AD30" s="7"/>
      <c r="AE30" s="7"/>
      <c r="AF30" s="7"/>
      <c r="AG30" s="7"/>
      <c r="AH30" s="7"/>
      <c r="AI30" s="7" t="s">
        <v>379</v>
      </c>
      <c r="AJ30" s="7" t="s">
        <v>387</v>
      </c>
      <c r="AK30" s="7"/>
      <c r="AL30" s="7" t="s">
        <v>379</v>
      </c>
      <c r="AM30" s="7"/>
      <c r="AN30" s="7"/>
      <c r="AO30" s="7" t="s">
        <v>379</v>
      </c>
      <c r="AP30" s="7"/>
      <c r="AQ30" s="7"/>
      <c r="AR30" s="7" t="s">
        <v>379</v>
      </c>
      <c r="AS30" s="7"/>
      <c r="AT30" s="7"/>
      <c r="AU30" s="7" t="s">
        <v>379</v>
      </c>
      <c r="AV30" s="7"/>
      <c r="AW30" s="7"/>
      <c r="AX30" s="7" t="s">
        <v>394</v>
      </c>
      <c r="AY30" s="7"/>
      <c r="AZ30" s="7"/>
      <c r="BA30" s="11" t="s">
        <v>394</v>
      </c>
      <c r="BB30" s="11"/>
      <c r="BC30" s="11"/>
      <c r="BD30" s="11" t="s">
        <v>394</v>
      </c>
      <c r="BE30" s="11"/>
      <c r="BF30" s="11"/>
      <c r="BG30" s="11" t="s">
        <v>379</v>
      </c>
      <c r="BH30" s="11"/>
      <c r="BI30" s="11"/>
      <c r="BJ30" s="3" t="s">
        <v>386</v>
      </c>
    </row>
    <row r="31" ht="51" customHeight="1" spans="1:62">
      <c r="A31" s="6">
        <v>28</v>
      </c>
      <c r="B31" s="6" t="s">
        <v>112</v>
      </c>
      <c r="C31" s="7" t="s">
        <v>533</v>
      </c>
      <c r="D31" s="6" t="s">
        <v>1051</v>
      </c>
      <c r="E31" s="6" t="s">
        <v>483</v>
      </c>
      <c r="F31" s="6" t="s">
        <v>1031</v>
      </c>
      <c r="G31" s="6">
        <v>202105</v>
      </c>
      <c r="H31" s="6">
        <v>202404</v>
      </c>
      <c r="I31" s="6">
        <v>202506</v>
      </c>
      <c r="J31" s="6" t="s">
        <v>14</v>
      </c>
      <c r="K31" s="6"/>
      <c r="L31" s="6"/>
      <c r="M31" s="62"/>
      <c r="N31" s="6"/>
      <c r="O31" s="6" t="s">
        <v>106</v>
      </c>
      <c r="P31" s="6"/>
      <c r="Q31" s="6"/>
      <c r="R31" s="6">
        <v>85400</v>
      </c>
      <c r="S31" s="6">
        <v>30000</v>
      </c>
      <c r="T31" s="6"/>
      <c r="U31" s="6" t="s">
        <v>16</v>
      </c>
      <c r="V31" s="6"/>
      <c r="W31" s="6" t="s">
        <v>1335</v>
      </c>
      <c r="X31" s="6" t="s">
        <v>114</v>
      </c>
      <c r="Y31" s="6"/>
      <c r="Z31" s="6"/>
      <c r="AA31" s="7" t="s">
        <v>534</v>
      </c>
      <c r="AB31" s="7">
        <v>18604727979</v>
      </c>
      <c r="AC31" s="7"/>
      <c r="AD31" s="7"/>
      <c r="AE31" s="7"/>
      <c r="AF31" s="7"/>
      <c r="AG31" s="7"/>
      <c r="AH31" s="7"/>
      <c r="AI31" s="7" t="s">
        <v>379</v>
      </c>
      <c r="AJ31" s="7" t="s">
        <v>387</v>
      </c>
      <c r="AK31" s="7"/>
      <c r="AL31" s="7" t="s">
        <v>379</v>
      </c>
      <c r="AM31" s="7"/>
      <c r="AN31" s="7"/>
      <c r="AO31" s="7" t="s">
        <v>379</v>
      </c>
      <c r="AP31" s="7"/>
      <c r="AQ31" s="7"/>
      <c r="AR31" s="7" t="s">
        <v>394</v>
      </c>
      <c r="AS31" s="7"/>
      <c r="AT31" s="7"/>
      <c r="AU31" s="7" t="s">
        <v>394</v>
      </c>
      <c r="AV31" s="7"/>
      <c r="AW31" s="7"/>
      <c r="AX31" s="7" t="s">
        <v>394</v>
      </c>
      <c r="AY31" s="7"/>
      <c r="AZ31" s="7"/>
      <c r="BA31" s="11" t="s">
        <v>394</v>
      </c>
      <c r="BB31" s="11"/>
      <c r="BC31" s="11"/>
      <c r="BD31" s="11" t="s">
        <v>394</v>
      </c>
      <c r="BE31" s="11"/>
      <c r="BF31" s="11"/>
      <c r="BG31" s="11" t="s">
        <v>379</v>
      </c>
      <c r="BH31" s="11"/>
      <c r="BI31" s="11"/>
      <c r="BJ31" s="3" t="s">
        <v>386</v>
      </c>
    </row>
    <row r="32" ht="51" customHeight="1" spans="1:62">
      <c r="A32" s="6">
        <v>29</v>
      </c>
      <c r="B32" s="6" t="s">
        <v>115</v>
      </c>
      <c r="C32" s="7" t="s">
        <v>536</v>
      </c>
      <c r="D32" s="6" t="s">
        <v>1051</v>
      </c>
      <c r="E32" s="6" t="s">
        <v>483</v>
      </c>
      <c r="F32" s="6" t="s">
        <v>20</v>
      </c>
      <c r="G32" s="6">
        <v>202302</v>
      </c>
      <c r="H32" s="6">
        <v>202404</v>
      </c>
      <c r="I32" s="6">
        <v>202511</v>
      </c>
      <c r="J32" s="6" t="s">
        <v>14</v>
      </c>
      <c r="K32" s="6"/>
      <c r="L32" s="6"/>
      <c r="M32" s="62"/>
      <c r="N32" s="6"/>
      <c r="O32" s="6" t="s">
        <v>106</v>
      </c>
      <c r="P32" s="6"/>
      <c r="Q32" s="6"/>
      <c r="R32" s="6">
        <v>80000</v>
      </c>
      <c r="S32" s="6">
        <v>40000</v>
      </c>
      <c r="T32" s="6"/>
      <c r="U32" s="6" t="s">
        <v>16</v>
      </c>
      <c r="V32" s="6"/>
      <c r="W32" s="6" t="s">
        <v>1336</v>
      </c>
      <c r="X32" s="6" t="s">
        <v>117</v>
      </c>
      <c r="Y32" s="6"/>
      <c r="Z32" s="6"/>
      <c r="AA32" s="7" t="s">
        <v>537</v>
      </c>
      <c r="AB32" s="7">
        <v>18647214678</v>
      </c>
      <c r="AC32" s="7" t="s">
        <v>538</v>
      </c>
      <c r="AD32" s="7"/>
      <c r="AE32" s="7"/>
      <c r="AF32" s="7"/>
      <c r="AG32" s="7"/>
      <c r="AH32" s="7"/>
      <c r="AI32" s="7" t="s">
        <v>379</v>
      </c>
      <c r="AJ32" s="7" t="s">
        <v>387</v>
      </c>
      <c r="AK32" s="7"/>
      <c r="AL32" s="7" t="s">
        <v>379</v>
      </c>
      <c r="AM32" s="7"/>
      <c r="AN32" s="7"/>
      <c r="AO32" s="7" t="s">
        <v>379</v>
      </c>
      <c r="AP32" s="7"/>
      <c r="AQ32" s="7"/>
      <c r="AR32" s="7" t="s">
        <v>379</v>
      </c>
      <c r="AS32" s="7"/>
      <c r="AT32" s="7"/>
      <c r="AU32" s="7" t="s">
        <v>379</v>
      </c>
      <c r="AV32" s="7"/>
      <c r="AW32" s="7"/>
      <c r="AX32" s="7" t="s">
        <v>394</v>
      </c>
      <c r="AY32" s="7"/>
      <c r="AZ32" s="7"/>
      <c r="BA32" s="11" t="s">
        <v>394</v>
      </c>
      <c r="BB32" s="11"/>
      <c r="BC32" s="11"/>
      <c r="BD32" s="11" t="s">
        <v>394</v>
      </c>
      <c r="BE32" s="11"/>
      <c r="BF32" s="11"/>
      <c r="BG32" s="11" t="s">
        <v>379</v>
      </c>
      <c r="BH32" s="11"/>
      <c r="BI32" s="11"/>
      <c r="BJ32" s="3" t="s">
        <v>386</v>
      </c>
    </row>
    <row r="33" ht="51" customHeight="1" spans="1:62">
      <c r="A33" s="6">
        <v>30</v>
      </c>
      <c r="B33" s="6" t="s">
        <v>118</v>
      </c>
      <c r="C33" s="7" t="s">
        <v>540</v>
      </c>
      <c r="D33" s="6" t="s">
        <v>1051</v>
      </c>
      <c r="E33" s="6" t="s">
        <v>483</v>
      </c>
      <c r="F33" s="6" t="s">
        <v>1035</v>
      </c>
      <c r="G33" s="6">
        <v>202005</v>
      </c>
      <c r="H33" s="6">
        <v>202404</v>
      </c>
      <c r="I33" s="6">
        <v>202509</v>
      </c>
      <c r="J33" s="6" t="s">
        <v>14</v>
      </c>
      <c r="K33" s="6"/>
      <c r="L33" s="6"/>
      <c r="M33" s="62"/>
      <c r="N33" s="6"/>
      <c r="O33" s="6" t="s">
        <v>106</v>
      </c>
      <c r="P33" s="6"/>
      <c r="Q33" s="6"/>
      <c r="R33" s="6">
        <v>20000</v>
      </c>
      <c r="S33" s="6">
        <v>10000</v>
      </c>
      <c r="T33" s="6"/>
      <c r="U33" s="6" t="s">
        <v>16</v>
      </c>
      <c r="V33" s="6"/>
      <c r="W33" s="6" t="s">
        <v>1337</v>
      </c>
      <c r="X33" s="6" t="s">
        <v>120</v>
      </c>
      <c r="Y33" s="6"/>
      <c r="Z33" s="6"/>
      <c r="AA33" s="7" t="s">
        <v>541</v>
      </c>
      <c r="AB33" s="7">
        <v>18647212032</v>
      </c>
      <c r="AC33" s="7" t="s">
        <v>542</v>
      </c>
      <c r="AD33" s="7"/>
      <c r="AE33" s="7"/>
      <c r="AF33" s="7"/>
      <c r="AG33" s="7"/>
      <c r="AH33" s="7"/>
      <c r="AI33" s="7" t="s">
        <v>379</v>
      </c>
      <c r="AJ33" s="7" t="s">
        <v>387</v>
      </c>
      <c r="AK33" s="7"/>
      <c r="AL33" s="7" t="s">
        <v>379</v>
      </c>
      <c r="AM33" s="7"/>
      <c r="AN33" s="7"/>
      <c r="AO33" s="7" t="s">
        <v>379</v>
      </c>
      <c r="AP33" s="7"/>
      <c r="AQ33" s="7"/>
      <c r="AR33" s="7" t="s">
        <v>394</v>
      </c>
      <c r="AS33" s="7"/>
      <c r="AT33" s="7"/>
      <c r="AU33" s="7" t="s">
        <v>394</v>
      </c>
      <c r="AV33" s="7"/>
      <c r="AW33" s="7"/>
      <c r="AX33" s="7" t="s">
        <v>394</v>
      </c>
      <c r="AY33" s="7"/>
      <c r="AZ33" s="7"/>
      <c r="BA33" s="11" t="s">
        <v>394</v>
      </c>
      <c r="BB33" s="11"/>
      <c r="BC33" s="11"/>
      <c r="BD33" s="11" t="s">
        <v>394</v>
      </c>
      <c r="BE33" s="11"/>
      <c r="BF33" s="11"/>
      <c r="BG33" s="11" t="s">
        <v>379</v>
      </c>
      <c r="BH33" s="11"/>
      <c r="BI33" s="11"/>
      <c r="BJ33" s="3" t="s">
        <v>386</v>
      </c>
    </row>
    <row r="34" ht="51" customHeight="1" spans="1:62">
      <c r="A34" s="6">
        <v>31</v>
      </c>
      <c r="B34" s="6" t="s">
        <v>1036</v>
      </c>
      <c r="C34" s="7" t="s">
        <v>1125</v>
      </c>
      <c r="D34" s="6" t="s">
        <v>1051</v>
      </c>
      <c r="E34" s="6" t="s">
        <v>483</v>
      </c>
      <c r="F34" s="6" t="s">
        <v>24</v>
      </c>
      <c r="G34" s="6">
        <v>202303</v>
      </c>
      <c r="H34" s="6">
        <v>202404</v>
      </c>
      <c r="I34" s="6">
        <v>202506</v>
      </c>
      <c r="J34" s="6" t="s">
        <v>14</v>
      </c>
      <c r="K34" s="6"/>
      <c r="L34" s="6"/>
      <c r="M34" s="62"/>
      <c r="N34" s="6"/>
      <c r="O34" s="6" t="s">
        <v>106</v>
      </c>
      <c r="P34" s="6"/>
      <c r="Q34" s="6"/>
      <c r="R34" s="6">
        <v>19200</v>
      </c>
      <c r="S34" s="6">
        <v>50000</v>
      </c>
      <c r="T34" s="6"/>
      <c r="U34" s="6" t="s">
        <v>129</v>
      </c>
      <c r="V34" s="6"/>
      <c r="W34" s="6" t="s">
        <v>1338</v>
      </c>
      <c r="X34" s="6" t="s">
        <v>1126</v>
      </c>
      <c r="Y34" s="6"/>
      <c r="Z34" s="6"/>
      <c r="AA34" s="7" t="s">
        <v>1127</v>
      </c>
      <c r="AB34" s="7">
        <v>15847291040</v>
      </c>
      <c r="AC34" s="7" t="s">
        <v>1128</v>
      </c>
      <c r="AD34" s="7"/>
      <c r="AE34" s="7"/>
      <c r="AF34" s="7"/>
      <c r="AG34" s="7"/>
      <c r="AH34" s="7"/>
      <c r="AI34" s="7" t="s">
        <v>379</v>
      </c>
      <c r="AJ34" s="7" t="s">
        <v>387</v>
      </c>
      <c r="AK34" s="7"/>
      <c r="AL34" s="7" t="s">
        <v>379</v>
      </c>
      <c r="AM34" s="7"/>
      <c r="AN34" s="7"/>
      <c r="AO34" s="7" t="s">
        <v>379</v>
      </c>
      <c r="AP34" s="7"/>
      <c r="AQ34" s="7"/>
      <c r="AR34" s="7" t="s">
        <v>394</v>
      </c>
      <c r="AS34" s="7"/>
      <c r="AT34" s="7"/>
      <c r="AU34" s="7" t="s">
        <v>394</v>
      </c>
      <c r="AV34" s="7"/>
      <c r="AW34" s="7"/>
      <c r="AX34" s="7" t="s">
        <v>394</v>
      </c>
      <c r="AY34" s="7"/>
      <c r="AZ34" s="7"/>
      <c r="BA34" s="11" t="s">
        <v>394</v>
      </c>
      <c r="BB34" s="11"/>
      <c r="BC34" s="11"/>
      <c r="BD34" s="11" t="s">
        <v>394</v>
      </c>
      <c r="BE34" s="11"/>
      <c r="BF34" s="11"/>
      <c r="BG34" s="11" t="s">
        <v>386</v>
      </c>
      <c r="BH34" s="11"/>
      <c r="BI34" s="11"/>
      <c r="BJ34" s="3" t="s">
        <v>386</v>
      </c>
    </row>
    <row r="35" ht="51" customHeight="1" spans="1:61">
      <c r="A35" s="6">
        <v>32</v>
      </c>
      <c r="B35" s="7" t="s">
        <v>121</v>
      </c>
      <c r="C35" s="7" t="s">
        <v>544</v>
      </c>
      <c r="D35" s="6" t="s">
        <v>1051</v>
      </c>
      <c r="E35" s="7" t="s">
        <v>520</v>
      </c>
      <c r="F35" s="7" t="s">
        <v>13</v>
      </c>
      <c r="G35" s="7">
        <v>202303</v>
      </c>
      <c r="H35" s="7">
        <v>202403</v>
      </c>
      <c r="I35" s="7">
        <v>202412</v>
      </c>
      <c r="J35" s="7" t="s">
        <v>95</v>
      </c>
      <c r="K35" s="7"/>
      <c r="L35" s="7"/>
      <c r="M35" s="63"/>
      <c r="N35" s="7"/>
      <c r="O35" s="7" t="s">
        <v>122</v>
      </c>
      <c r="P35" s="7"/>
      <c r="Q35" s="7"/>
      <c r="R35" s="7">
        <v>28200</v>
      </c>
      <c r="S35" s="7">
        <v>10000</v>
      </c>
      <c r="T35" s="6" t="s">
        <v>547</v>
      </c>
      <c r="U35" s="6" t="s">
        <v>16</v>
      </c>
      <c r="V35" s="7" t="s">
        <v>381</v>
      </c>
      <c r="W35" s="7" t="s">
        <v>1339</v>
      </c>
      <c r="X35" s="7" t="s">
        <v>124</v>
      </c>
      <c r="Y35" s="7"/>
      <c r="Z35" s="7"/>
      <c r="AA35" s="7" t="s">
        <v>548</v>
      </c>
      <c r="AB35" s="7">
        <v>5225137</v>
      </c>
      <c r="AC35" s="7">
        <v>95</v>
      </c>
      <c r="AD35" s="7" t="s">
        <v>549</v>
      </c>
      <c r="AE35" s="7"/>
      <c r="AF35" s="7"/>
      <c r="AG35" s="7"/>
      <c r="AH35" s="7"/>
      <c r="AI35" s="7" t="s">
        <v>544</v>
      </c>
      <c r="AJ35" s="7" t="s">
        <v>379</v>
      </c>
      <c r="AK35" s="7" t="s">
        <v>387</v>
      </c>
      <c r="AL35" s="7"/>
      <c r="AM35" s="7" t="s">
        <v>386</v>
      </c>
      <c r="AN35" s="7"/>
      <c r="AO35" s="7"/>
      <c r="AP35" s="7" t="s">
        <v>386</v>
      </c>
      <c r="AQ35" s="7" t="s">
        <v>387</v>
      </c>
      <c r="AR35" s="7"/>
      <c r="AS35" s="7" t="s">
        <v>386</v>
      </c>
      <c r="AT35" s="7" t="s">
        <v>387</v>
      </c>
      <c r="AU35" s="7" t="s">
        <v>544</v>
      </c>
      <c r="AV35" s="7" t="s">
        <v>1340</v>
      </c>
      <c r="AW35" s="7" t="s">
        <v>387</v>
      </c>
      <c r="AX35" s="7"/>
      <c r="AY35" s="7" t="s">
        <v>394</v>
      </c>
      <c r="AZ35" s="7"/>
      <c r="BA35" s="11"/>
      <c r="BB35" s="11"/>
      <c r="BC35" s="11"/>
      <c r="BD35" s="11"/>
      <c r="BE35" s="11"/>
      <c r="BF35" s="11"/>
      <c r="BG35" s="11"/>
      <c r="BH35" s="11"/>
      <c r="BI35" s="11"/>
    </row>
    <row r="36" ht="51" customHeight="1" spans="1:61">
      <c r="A36" s="6">
        <v>33</v>
      </c>
      <c r="B36" s="7" t="s">
        <v>125</v>
      </c>
      <c r="C36" s="7" t="s">
        <v>551</v>
      </c>
      <c r="D36" s="6" t="s">
        <v>1051</v>
      </c>
      <c r="E36" s="7" t="s">
        <v>520</v>
      </c>
      <c r="F36" s="7" t="s">
        <v>13</v>
      </c>
      <c r="G36" s="7">
        <v>202306</v>
      </c>
      <c r="H36" s="7">
        <v>202404</v>
      </c>
      <c r="I36" s="7">
        <v>202407</v>
      </c>
      <c r="J36" s="7" t="s">
        <v>95</v>
      </c>
      <c r="K36" s="7"/>
      <c r="L36" s="7"/>
      <c r="M36" s="63"/>
      <c r="N36" s="7"/>
      <c r="O36" s="7" t="s">
        <v>122</v>
      </c>
      <c r="P36" s="7"/>
      <c r="Q36" s="7"/>
      <c r="R36" s="7">
        <v>10500</v>
      </c>
      <c r="S36" s="7">
        <v>2500</v>
      </c>
      <c r="T36" s="6" t="s">
        <v>547</v>
      </c>
      <c r="U36" s="6" t="s">
        <v>16</v>
      </c>
      <c r="V36" s="7" t="s">
        <v>381</v>
      </c>
      <c r="W36" s="7" t="s">
        <v>1341</v>
      </c>
      <c r="X36" s="7" t="s">
        <v>124</v>
      </c>
      <c r="Y36" s="7"/>
      <c r="Z36" s="7"/>
      <c r="AA36" s="7" t="s">
        <v>548</v>
      </c>
      <c r="AB36" s="7">
        <v>5225137</v>
      </c>
      <c r="AC36" s="7">
        <v>35</v>
      </c>
      <c r="AD36" s="7" t="s">
        <v>549</v>
      </c>
      <c r="AE36" s="7"/>
      <c r="AF36" s="7"/>
      <c r="AG36" s="7"/>
      <c r="AH36" s="7"/>
      <c r="AI36" s="7" t="s">
        <v>551</v>
      </c>
      <c r="AJ36" s="7" t="s">
        <v>379</v>
      </c>
      <c r="AK36" s="7" t="s">
        <v>387</v>
      </c>
      <c r="AL36" s="7"/>
      <c r="AM36" s="7" t="s">
        <v>386</v>
      </c>
      <c r="AN36" s="7"/>
      <c r="AO36" s="7"/>
      <c r="AP36" s="7" t="s">
        <v>386</v>
      </c>
      <c r="AQ36" s="7" t="s">
        <v>387</v>
      </c>
      <c r="AR36" s="7"/>
      <c r="AS36" s="7" t="s">
        <v>386</v>
      </c>
      <c r="AT36" s="7" t="s">
        <v>387</v>
      </c>
      <c r="AU36" s="7" t="s">
        <v>551</v>
      </c>
      <c r="AV36" s="7" t="s">
        <v>1340</v>
      </c>
      <c r="AW36" s="7" t="s">
        <v>387</v>
      </c>
      <c r="AX36" s="7"/>
      <c r="AY36" s="7" t="s">
        <v>394</v>
      </c>
      <c r="AZ36" s="7"/>
      <c r="BA36" s="11"/>
      <c r="BB36" s="11"/>
      <c r="BC36" s="11"/>
      <c r="BD36" s="11"/>
      <c r="BE36" s="11"/>
      <c r="BF36" s="11"/>
      <c r="BG36" s="11"/>
      <c r="BH36" s="11"/>
      <c r="BI36" s="11"/>
    </row>
    <row r="37" ht="51" customHeight="1" spans="1:62">
      <c r="A37" s="6">
        <v>34</v>
      </c>
      <c r="B37" s="6" t="s">
        <v>1342</v>
      </c>
      <c r="C37" s="7" t="s">
        <v>1343</v>
      </c>
      <c r="D37" s="6" t="s">
        <v>1051</v>
      </c>
      <c r="E37" s="6" t="s">
        <v>1344</v>
      </c>
      <c r="F37" s="6" t="s">
        <v>44</v>
      </c>
      <c r="G37" s="6">
        <v>202105</v>
      </c>
      <c r="H37" s="6">
        <v>202401</v>
      </c>
      <c r="I37" s="6">
        <v>202412</v>
      </c>
      <c r="J37" s="7" t="s">
        <v>95</v>
      </c>
      <c r="K37" s="7"/>
      <c r="L37" s="7"/>
      <c r="M37" s="63"/>
      <c r="N37" s="7">
        <v>1</v>
      </c>
      <c r="O37" s="6" t="s">
        <v>122</v>
      </c>
      <c r="P37" s="6"/>
      <c r="Q37" s="6"/>
      <c r="R37" s="6">
        <v>7923</v>
      </c>
      <c r="S37" s="6">
        <v>4000</v>
      </c>
      <c r="T37" s="6"/>
      <c r="U37" s="6" t="s">
        <v>16</v>
      </c>
      <c r="V37" s="6"/>
      <c r="W37" s="6" t="s">
        <v>1345</v>
      </c>
      <c r="X37" s="6" t="s">
        <v>1346</v>
      </c>
      <c r="Y37" s="6"/>
      <c r="Z37" s="6"/>
      <c r="AA37" s="7" t="s">
        <v>1347</v>
      </c>
      <c r="AB37" s="7">
        <v>15904726619</v>
      </c>
      <c r="AC37" s="7"/>
      <c r="AD37" s="7"/>
      <c r="AE37" s="7"/>
      <c r="AF37" s="7"/>
      <c r="AG37" s="7"/>
      <c r="AH37" s="7"/>
      <c r="AI37" s="7" t="s">
        <v>379</v>
      </c>
      <c r="AJ37" s="7" t="s">
        <v>387</v>
      </c>
      <c r="AK37" s="7"/>
      <c r="AL37" s="7" t="s">
        <v>394</v>
      </c>
      <c r="AM37" s="7"/>
      <c r="AN37" s="7"/>
      <c r="AO37" s="7" t="s">
        <v>394</v>
      </c>
      <c r="AP37" s="7"/>
      <c r="AQ37" s="7"/>
      <c r="AR37" s="7" t="s">
        <v>394</v>
      </c>
      <c r="AS37" s="7"/>
      <c r="AT37" s="7"/>
      <c r="AU37" s="7" t="s">
        <v>394</v>
      </c>
      <c r="AV37" s="7"/>
      <c r="AW37" s="7"/>
      <c r="AX37" s="7" t="s">
        <v>394</v>
      </c>
      <c r="AY37" s="7"/>
      <c r="AZ37" s="7"/>
      <c r="BA37" s="11" t="s">
        <v>394</v>
      </c>
      <c r="BB37" s="11"/>
      <c r="BC37" s="11"/>
      <c r="BD37" s="11" t="s">
        <v>394</v>
      </c>
      <c r="BE37" s="11"/>
      <c r="BF37" s="11"/>
      <c r="BG37" s="11" t="s">
        <v>394</v>
      </c>
      <c r="BH37" s="11"/>
      <c r="BI37" s="11"/>
      <c r="BJ37" s="3" t="s">
        <v>386</v>
      </c>
    </row>
    <row r="38" ht="51" customHeight="1" spans="1:62">
      <c r="A38" s="6">
        <v>35</v>
      </c>
      <c r="B38" s="6" t="s">
        <v>94</v>
      </c>
      <c r="C38" s="6" t="s">
        <v>509</v>
      </c>
      <c r="D38" s="6" t="s">
        <v>1051</v>
      </c>
      <c r="E38" s="6"/>
      <c r="F38" s="6" t="s">
        <v>44</v>
      </c>
      <c r="G38" s="6">
        <v>202208</v>
      </c>
      <c r="H38" s="6">
        <v>202403</v>
      </c>
      <c r="I38" s="6">
        <v>202412</v>
      </c>
      <c r="J38" s="6" t="s">
        <v>14</v>
      </c>
      <c r="K38" s="6"/>
      <c r="L38" s="6"/>
      <c r="M38" s="62"/>
      <c r="N38" s="6"/>
      <c r="O38" s="6" t="s">
        <v>69</v>
      </c>
      <c r="P38" s="6"/>
      <c r="Q38" s="6"/>
      <c r="R38" s="6">
        <v>15190.36</v>
      </c>
      <c r="S38" s="6">
        <v>5000</v>
      </c>
      <c r="T38" s="6" t="s">
        <v>511</v>
      </c>
      <c r="U38" s="6" t="s">
        <v>16</v>
      </c>
      <c r="V38" s="6" t="s">
        <v>381</v>
      </c>
      <c r="W38" s="6" t="s">
        <v>96</v>
      </c>
      <c r="X38" s="6" t="s">
        <v>97</v>
      </c>
      <c r="Y38" s="6" t="s">
        <v>406</v>
      </c>
      <c r="Z38" s="6">
        <v>13904725427</v>
      </c>
      <c r="AA38" s="6" t="s">
        <v>414</v>
      </c>
      <c r="AB38" s="6">
        <v>13848529557</v>
      </c>
      <c r="AC38" s="6"/>
      <c r="AD38" s="6"/>
      <c r="AE38" s="6"/>
      <c r="AF38" s="7"/>
      <c r="AG38" s="7"/>
      <c r="AH38" s="6"/>
      <c r="AI38" s="6" t="s">
        <v>1348</v>
      </c>
      <c r="AJ38" s="6" t="s">
        <v>379</v>
      </c>
      <c r="AK38" s="6" t="s">
        <v>387</v>
      </c>
      <c r="AL38" s="6"/>
      <c r="AM38" s="6" t="s">
        <v>386</v>
      </c>
      <c r="AN38" s="6"/>
      <c r="AO38" s="6" t="s">
        <v>386</v>
      </c>
      <c r="AP38" s="6"/>
      <c r="AQ38" s="6"/>
      <c r="AR38" s="6"/>
      <c r="AS38" s="6"/>
      <c r="AT38" s="6" t="s">
        <v>379</v>
      </c>
      <c r="AU38" s="6"/>
      <c r="AV38" s="6"/>
      <c r="AW38" s="6" t="s">
        <v>386</v>
      </c>
      <c r="AX38" s="6"/>
      <c r="AY38" s="6"/>
      <c r="AZ38" s="6" t="s">
        <v>386</v>
      </c>
      <c r="BA38" s="6"/>
      <c r="BB38" s="6"/>
      <c r="BC38" s="6"/>
      <c r="BD38" s="6"/>
      <c r="BE38" s="6"/>
      <c r="BF38" s="6"/>
      <c r="BG38" s="6"/>
      <c r="BH38" s="6"/>
      <c r="BI38" s="6"/>
      <c r="BJ38" s="13"/>
    </row>
    <row r="39" ht="51" customHeight="1" spans="1:62">
      <c r="A39" s="6">
        <v>36</v>
      </c>
      <c r="B39" s="6" t="s">
        <v>98</v>
      </c>
      <c r="C39" s="7" t="s">
        <v>515</v>
      </c>
      <c r="D39" s="6" t="s">
        <v>1051</v>
      </c>
      <c r="E39" s="6" t="s">
        <v>414</v>
      </c>
      <c r="F39" s="6" t="s">
        <v>13</v>
      </c>
      <c r="G39" s="6">
        <v>202304</v>
      </c>
      <c r="H39" s="6">
        <v>202404</v>
      </c>
      <c r="I39" s="6">
        <v>202404</v>
      </c>
      <c r="J39" s="7" t="s">
        <v>95</v>
      </c>
      <c r="K39" s="7"/>
      <c r="L39" s="7"/>
      <c r="M39" s="63"/>
      <c r="N39" s="7"/>
      <c r="O39" s="6" t="s">
        <v>69</v>
      </c>
      <c r="P39" s="6"/>
      <c r="Q39" s="6"/>
      <c r="R39" s="6">
        <v>14839.82</v>
      </c>
      <c r="S39" s="6">
        <v>8000</v>
      </c>
      <c r="T39" s="6"/>
      <c r="U39" s="6" t="s">
        <v>16</v>
      </c>
      <c r="V39" s="6"/>
      <c r="W39" s="6" t="s">
        <v>1349</v>
      </c>
      <c r="X39" s="6" t="s">
        <v>100</v>
      </c>
      <c r="Y39" s="6"/>
      <c r="Z39" s="6"/>
      <c r="AA39" s="7" t="s">
        <v>516</v>
      </c>
      <c r="AB39" s="7">
        <v>18686145011</v>
      </c>
      <c r="AC39" s="7">
        <v>0</v>
      </c>
      <c r="AD39" s="7"/>
      <c r="AE39" s="7"/>
      <c r="AF39" s="7"/>
      <c r="AG39" s="7"/>
      <c r="AH39" s="7"/>
      <c r="AI39" s="7" t="s">
        <v>379</v>
      </c>
      <c r="AJ39" s="7" t="s">
        <v>387</v>
      </c>
      <c r="AK39" s="7"/>
      <c r="AL39" s="7" t="s">
        <v>394</v>
      </c>
      <c r="AM39" s="7"/>
      <c r="AN39" s="7"/>
      <c r="AO39" s="7" t="s">
        <v>394</v>
      </c>
      <c r="AP39" s="7"/>
      <c r="AQ39" s="7"/>
      <c r="AR39" s="7" t="s">
        <v>379</v>
      </c>
      <c r="AS39" s="7"/>
      <c r="AT39" s="7"/>
      <c r="AU39" s="7" t="s">
        <v>379</v>
      </c>
      <c r="AV39" s="7"/>
      <c r="AW39" s="7"/>
      <c r="AX39" s="7" t="s">
        <v>394</v>
      </c>
      <c r="AY39" s="7"/>
      <c r="AZ39" s="7"/>
      <c r="BA39" s="11" t="s">
        <v>394</v>
      </c>
      <c r="BB39" s="11"/>
      <c r="BC39" s="11"/>
      <c r="BD39" s="11" t="s">
        <v>394</v>
      </c>
      <c r="BE39" s="11"/>
      <c r="BF39" s="11"/>
      <c r="BG39" s="11" t="s">
        <v>394</v>
      </c>
      <c r="BH39" s="11"/>
      <c r="BI39" s="11"/>
      <c r="BJ39" s="3" t="s">
        <v>386</v>
      </c>
    </row>
    <row r="40" ht="51" customHeight="1" spans="1:62">
      <c r="A40" s="6">
        <v>37</v>
      </c>
      <c r="B40" s="6" t="s">
        <v>103</v>
      </c>
      <c r="C40" s="7" t="s">
        <v>523</v>
      </c>
      <c r="D40" s="6" t="s">
        <v>1051</v>
      </c>
      <c r="E40" s="6" t="s">
        <v>414</v>
      </c>
      <c r="F40" s="6" t="s">
        <v>13</v>
      </c>
      <c r="G40" s="6">
        <v>202210</v>
      </c>
      <c r="H40" s="6">
        <v>202401</v>
      </c>
      <c r="I40" s="6">
        <v>202403</v>
      </c>
      <c r="J40" s="7" t="s">
        <v>95</v>
      </c>
      <c r="K40" s="7"/>
      <c r="L40" s="7"/>
      <c r="M40" s="63"/>
      <c r="N40" s="7"/>
      <c r="O40" s="6" t="s">
        <v>69</v>
      </c>
      <c r="P40" s="6"/>
      <c r="Q40" s="6"/>
      <c r="R40" s="6">
        <v>6750</v>
      </c>
      <c r="S40" s="6">
        <v>2000</v>
      </c>
      <c r="T40" s="6"/>
      <c r="U40" s="6" t="s">
        <v>16</v>
      </c>
      <c r="V40" s="6"/>
      <c r="W40" s="6" t="s">
        <v>1350</v>
      </c>
      <c r="X40" s="6" t="s">
        <v>100</v>
      </c>
      <c r="Y40" s="6"/>
      <c r="Z40" s="6"/>
      <c r="AA40" s="7" t="s">
        <v>516</v>
      </c>
      <c r="AB40" s="7">
        <v>18686145011</v>
      </c>
      <c r="AC40" s="7">
        <v>0</v>
      </c>
      <c r="AD40" s="7"/>
      <c r="AE40" s="7"/>
      <c r="AF40" s="7"/>
      <c r="AG40" s="7"/>
      <c r="AH40" s="7"/>
      <c r="AI40" s="7" t="s">
        <v>379</v>
      </c>
      <c r="AJ40" s="7" t="s">
        <v>387</v>
      </c>
      <c r="AK40" s="7"/>
      <c r="AL40" s="7" t="s">
        <v>394</v>
      </c>
      <c r="AM40" s="7"/>
      <c r="AN40" s="7"/>
      <c r="AO40" s="7" t="s">
        <v>394</v>
      </c>
      <c r="AP40" s="7"/>
      <c r="AQ40" s="7"/>
      <c r="AR40" s="7" t="s">
        <v>379</v>
      </c>
      <c r="AS40" s="7"/>
      <c r="AT40" s="7"/>
      <c r="AU40" s="7" t="s">
        <v>379</v>
      </c>
      <c r="AV40" s="7"/>
      <c r="AW40" s="7"/>
      <c r="AX40" s="7" t="s">
        <v>394</v>
      </c>
      <c r="AY40" s="7"/>
      <c r="AZ40" s="7"/>
      <c r="BA40" s="11" t="s">
        <v>394</v>
      </c>
      <c r="BB40" s="11"/>
      <c r="BC40" s="11"/>
      <c r="BD40" s="11" t="s">
        <v>394</v>
      </c>
      <c r="BE40" s="11"/>
      <c r="BF40" s="11"/>
      <c r="BG40" s="11" t="s">
        <v>394</v>
      </c>
      <c r="BH40" s="11"/>
      <c r="BI40" s="11"/>
      <c r="BJ40" s="3" t="s">
        <v>386</v>
      </c>
    </row>
    <row r="41" ht="51" customHeight="1" spans="1:62">
      <c r="A41" s="6">
        <v>38</v>
      </c>
      <c r="B41" s="6" t="s">
        <v>1351</v>
      </c>
      <c r="C41" s="6" t="s">
        <v>557</v>
      </c>
      <c r="D41" s="6" t="s">
        <v>1352</v>
      </c>
      <c r="E41" s="6"/>
      <c r="F41" s="6" t="s">
        <v>133</v>
      </c>
      <c r="G41" s="6">
        <v>202405</v>
      </c>
      <c r="H41" s="6">
        <v>202405</v>
      </c>
      <c r="I41" s="6">
        <v>202510</v>
      </c>
      <c r="J41" s="6" t="s">
        <v>14</v>
      </c>
      <c r="K41" s="6"/>
      <c r="L41" s="6"/>
      <c r="M41" s="62"/>
      <c r="N41" s="6"/>
      <c r="O41" s="6" t="s">
        <v>1288</v>
      </c>
      <c r="P41" s="6"/>
      <c r="Q41" s="6"/>
      <c r="R41" s="6">
        <v>1230000</v>
      </c>
      <c r="S41" s="6">
        <f t="shared" ref="S41:S44" si="0">R41/2</f>
        <v>615000</v>
      </c>
      <c r="T41" s="6"/>
      <c r="U41" s="6" t="s">
        <v>129</v>
      </c>
      <c r="V41" s="6"/>
      <c r="W41" s="6" t="s">
        <v>1353</v>
      </c>
      <c r="X41" s="6" t="s">
        <v>144</v>
      </c>
      <c r="Y41" s="6"/>
      <c r="Z41" s="6"/>
      <c r="AA41" s="6" t="s">
        <v>582</v>
      </c>
      <c r="AB41" s="6">
        <v>17372739449</v>
      </c>
      <c r="AC41" s="7"/>
      <c r="AD41" s="7"/>
      <c r="AE41" s="7"/>
      <c r="AF41" s="7"/>
      <c r="AG41" s="7"/>
      <c r="AH41" s="7"/>
      <c r="AI41" s="7"/>
      <c r="AJ41" s="7"/>
      <c r="AK41" s="7"/>
      <c r="AL41" s="7"/>
      <c r="AM41" s="7"/>
      <c r="AN41" s="7"/>
      <c r="AO41" s="7"/>
      <c r="AP41" s="7"/>
      <c r="AQ41" s="7"/>
      <c r="AR41" s="7"/>
      <c r="AS41" s="7"/>
      <c r="AT41" s="7"/>
      <c r="AU41" s="7"/>
      <c r="AV41" s="7"/>
      <c r="AW41" s="7"/>
      <c r="AX41" s="7"/>
      <c r="AY41" s="7"/>
      <c r="AZ41" s="7"/>
      <c r="BA41" s="11"/>
      <c r="BB41" s="11"/>
      <c r="BC41" s="11"/>
      <c r="BD41" s="11"/>
      <c r="BE41" s="11"/>
      <c r="BF41" s="11"/>
      <c r="BG41" s="11"/>
      <c r="BH41" s="11"/>
      <c r="BI41" s="11"/>
      <c r="BJ41" s="11"/>
    </row>
    <row r="42" ht="69" customHeight="1" spans="1:62">
      <c r="A42" s="6">
        <v>39</v>
      </c>
      <c r="B42" s="6" t="s">
        <v>1354</v>
      </c>
      <c r="C42" s="6" t="s">
        <v>557</v>
      </c>
      <c r="D42" s="7" t="s">
        <v>1352</v>
      </c>
      <c r="E42" s="6"/>
      <c r="F42" s="6" t="s">
        <v>133</v>
      </c>
      <c r="G42" s="6">
        <v>202405</v>
      </c>
      <c r="H42" s="6">
        <v>202405</v>
      </c>
      <c r="I42" s="6">
        <v>202510</v>
      </c>
      <c r="J42" s="6" t="s">
        <v>14</v>
      </c>
      <c r="K42" s="6"/>
      <c r="L42" s="6"/>
      <c r="M42" s="62"/>
      <c r="N42" s="6"/>
      <c r="O42" s="6" t="s">
        <v>1288</v>
      </c>
      <c r="P42" s="6"/>
      <c r="Q42" s="6" t="s">
        <v>415</v>
      </c>
      <c r="R42" s="6">
        <v>800000</v>
      </c>
      <c r="S42" s="6">
        <v>400000</v>
      </c>
      <c r="T42" s="6"/>
      <c r="U42" s="6" t="s">
        <v>129</v>
      </c>
      <c r="V42" s="6" t="s">
        <v>416</v>
      </c>
      <c r="W42" s="6" t="s">
        <v>1355</v>
      </c>
      <c r="X42" s="6" t="s">
        <v>1356</v>
      </c>
      <c r="Y42" s="6"/>
      <c r="Z42" s="6"/>
      <c r="AA42" s="6" t="s">
        <v>1357</v>
      </c>
      <c r="AB42" s="6">
        <v>18913608779</v>
      </c>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11"/>
      <c r="BC42" s="11"/>
      <c r="BD42" s="11"/>
      <c r="BE42" s="11"/>
      <c r="BF42" s="11"/>
      <c r="BG42" s="11"/>
      <c r="BH42" s="11"/>
      <c r="BI42" s="11"/>
      <c r="BJ42" s="11"/>
    </row>
    <row r="43" ht="51" customHeight="1" spans="1:62">
      <c r="A43" s="6">
        <v>40</v>
      </c>
      <c r="B43" s="6" t="s">
        <v>1358</v>
      </c>
      <c r="C43" s="6" t="s">
        <v>557</v>
      </c>
      <c r="D43" s="6" t="s">
        <v>1352</v>
      </c>
      <c r="E43" s="6"/>
      <c r="F43" s="6" t="s">
        <v>133</v>
      </c>
      <c r="G43" s="6">
        <v>202405</v>
      </c>
      <c r="H43" s="6">
        <v>202405</v>
      </c>
      <c r="I43" s="6">
        <v>202510</v>
      </c>
      <c r="J43" s="6" t="s">
        <v>14</v>
      </c>
      <c r="K43" s="6"/>
      <c r="L43" s="6"/>
      <c r="M43" s="62"/>
      <c r="N43" s="6"/>
      <c r="O43" s="6" t="s">
        <v>1288</v>
      </c>
      <c r="P43" s="6"/>
      <c r="Q43" s="6" t="s">
        <v>1359</v>
      </c>
      <c r="R43" s="6">
        <v>200000</v>
      </c>
      <c r="S43" s="6">
        <f t="shared" si="0"/>
        <v>100000</v>
      </c>
      <c r="T43" s="6"/>
      <c r="U43" s="6" t="s">
        <v>129</v>
      </c>
      <c r="V43" s="6" t="s">
        <v>416</v>
      </c>
      <c r="W43" s="6" t="s">
        <v>1360</v>
      </c>
      <c r="X43" s="6" t="s">
        <v>1361</v>
      </c>
      <c r="Y43" s="6"/>
      <c r="Z43" s="6"/>
      <c r="AA43" s="6"/>
      <c r="AB43" s="6"/>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11"/>
      <c r="BC43" s="11"/>
      <c r="BD43" s="11"/>
      <c r="BE43" s="11"/>
      <c r="BF43" s="11"/>
      <c r="BG43" s="11"/>
      <c r="BH43" s="11"/>
      <c r="BI43" s="11"/>
      <c r="BJ43" s="11"/>
    </row>
    <row r="44" ht="51" customHeight="1" spans="1:62">
      <c r="A44" s="6">
        <v>41</v>
      </c>
      <c r="B44" s="6" t="s">
        <v>27</v>
      </c>
      <c r="C44" s="6" t="s">
        <v>557</v>
      </c>
      <c r="D44" s="6" t="s">
        <v>1352</v>
      </c>
      <c r="E44" s="6"/>
      <c r="F44" s="6" t="s">
        <v>133</v>
      </c>
      <c r="G44" s="6">
        <v>202405</v>
      </c>
      <c r="H44" s="6">
        <v>202405</v>
      </c>
      <c r="I44" s="6">
        <v>202510</v>
      </c>
      <c r="J44" s="6" t="s">
        <v>14</v>
      </c>
      <c r="K44" s="6"/>
      <c r="L44" s="6"/>
      <c r="M44" s="62"/>
      <c r="N44" s="6"/>
      <c r="O44" s="6" t="s">
        <v>1288</v>
      </c>
      <c r="P44" s="6"/>
      <c r="Q44" s="6" t="s">
        <v>415</v>
      </c>
      <c r="R44" s="6">
        <v>150000</v>
      </c>
      <c r="S44" s="6">
        <f t="shared" si="0"/>
        <v>75000</v>
      </c>
      <c r="T44" s="6"/>
      <c r="U44" s="6" t="s">
        <v>16</v>
      </c>
      <c r="V44" s="6" t="s">
        <v>416</v>
      </c>
      <c r="W44" s="6" t="s">
        <v>1362</v>
      </c>
      <c r="X44" s="6" t="s">
        <v>1363</v>
      </c>
      <c r="Y44" s="6"/>
      <c r="Z44" s="6"/>
      <c r="AA44" s="6" t="s">
        <v>417</v>
      </c>
      <c r="AB44" s="6">
        <v>15162666589</v>
      </c>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11"/>
      <c r="BC44" s="11"/>
      <c r="BD44" s="11"/>
      <c r="BE44" s="11"/>
      <c r="BF44" s="11"/>
      <c r="BG44" s="11"/>
      <c r="BH44" s="11"/>
      <c r="BI44" s="11"/>
      <c r="BJ44" s="11"/>
    </row>
    <row r="45" ht="51" customHeight="1" spans="1:62">
      <c r="A45" s="6">
        <v>42</v>
      </c>
      <c r="B45" s="6" t="s">
        <v>1364</v>
      </c>
      <c r="C45" s="6" t="s">
        <v>557</v>
      </c>
      <c r="D45" s="6" t="s">
        <v>1352</v>
      </c>
      <c r="E45" s="6"/>
      <c r="F45" s="6" t="s">
        <v>133</v>
      </c>
      <c r="G45" s="6">
        <v>202405</v>
      </c>
      <c r="H45" s="6">
        <v>202405</v>
      </c>
      <c r="I45" s="6">
        <v>202510</v>
      </c>
      <c r="J45" s="6" t="s">
        <v>14</v>
      </c>
      <c r="K45" s="6"/>
      <c r="L45" s="6"/>
      <c r="M45" s="62"/>
      <c r="N45" s="6"/>
      <c r="O45" s="6" t="s">
        <v>1288</v>
      </c>
      <c r="P45" s="6"/>
      <c r="Q45" s="6"/>
      <c r="R45" s="6">
        <v>100000</v>
      </c>
      <c r="S45" s="9">
        <v>30000</v>
      </c>
      <c r="T45" s="6"/>
      <c r="U45" s="6" t="s">
        <v>129</v>
      </c>
      <c r="V45" s="6"/>
      <c r="W45" s="6" t="s">
        <v>1365</v>
      </c>
      <c r="X45" s="6" t="s">
        <v>1366</v>
      </c>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1"/>
    </row>
    <row r="46" ht="51" customHeight="1" spans="1:62">
      <c r="A46" s="6">
        <v>43</v>
      </c>
      <c r="B46" s="6" t="s">
        <v>1367</v>
      </c>
      <c r="C46" s="6" t="s">
        <v>1368</v>
      </c>
      <c r="D46" s="6" t="s">
        <v>1369</v>
      </c>
      <c r="E46" s="6" t="s">
        <v>1370</v>
      </c>
      <c r="F46" s="6" t="s">
        <v>13</v>
      </c>
      <c r="G46" s="6">
        <v>202308</v>
      </c>
      <c r="H46" s="7">
        <v>202403</v>
      </c>
      <c r="I46" s="6">
        <v>202404</v>
      </c>
      <c r="J46" s="6" t="s">
        <v>14</v>
      </c>
      <c r="K46" s="6"/>
      <c r="L46" s="6"/>
      <c r="M46" s="62"/>
      <c r="N46" s="6"/>
      <c r="O46" s="6" t="s">
        <v>1288</v>
      </c>
      <c r="P46" s="6">
        <v>202303</v>
      </c>
      <c r="Q46" s="6" t="s">
        <v>1371</v>
      </c>
      <c r="R46" s="6">
        <v>71300</v>
      </c>
      <c r="S46" s="6">
        <v>50000</v>
      </c>
      <c r="T46" s="6" t="s">
        <v>1372</v>
      </c>
      <c r="U46" s="6" t="s">
        <v>129</v>
      </c>
      <c r="V46" s="6" t="s">
        <v>1373</v>
      </c>
      <c r="W46" s="6" t="s">
        <v>1374</v>
      </c>
      <c r="X46" s="6" t="s">
        <v>1375</v>
      </c>
      <c r="Y46" s="6" t="s">
        <v>1370</v>
      </c>
      <c r="Z46" s="6">
        <v>13661209618</v>
      </c>
      <c r="AA46" s="6"/>
      <c r="AB46" s="7"/>
      <c r="AC46" s="7">
        <v>150</v>
      </c>
      <c r="AD46" s="7">
        <v>100</v>
      </c>
      <c r="AE46" s="7">
        <v>1.5</v>
      </c>
      <c r="AF46" s="7" t="s">
        <v>1376</v>
      </c>
      <c r="AG46" s="7"/>
      <c r="AH46" s="7"/>
      <c r="AI46" s="7" t="s">
        <v>379</v>
      </c>
      <c r="AJ46" s="7" t="s">
        <v>1377</v>
      </c>
      <c r="AK46" s="7"/>
      <c r="AL46" s="7"/>
      <c r="AM46" s="7"/>
      <c r="AN46" s="7"/>
      <c r="AO46" s="7"/>
      <c r="AP46" s="7"/>
      <c r="AQ46" s="7"/>
      <c r="AR46" s="7"/>
      <c r="AS46" s="7"/>
      <c r="AT46" s="7"/>
      <c r="AU46" s="7"/>
      <c r="AV46" s="7"/>
      <c r="AW46" s="7"/>
      <c r="AX46" s="7"/>
      <c r="AY46" s="7"/>
      <c r="AZ46" s="7"/>
      <c r="BA46" s="7"/>
      <c r="BB46" s="11"/>
      <c r="BC46" s="11"/>
      <c r="BD46" s="11"/>
      <c r="BE46" s="11"/>
      <c r="BF46" s="11"/>
      <c r="BG46" s="11"/>
      <c r="BH46" s="11"/>
      <c r="BI46" s="11"/>
      <c r="BJ46" s="11"/>
    </row>
    <row r="47" ht="51" customHeight="1" spans="1:62">
      <c r="A47" s="6">
        <v>44</v>
      </c>
      <c r="B47" s="6" t="s">
        <v>1378</v>
      </c>
      <c r="C47" s="6" t="s">
        <v>557</v>
      </c>
      <c r="D47" s="6" t="s">
        <v>1352</v>
      </c>
      <c r="E47" s="6"/>
      <c r="F47" s="6" t="s">
        <v>133</v>
      </c>
      <c r="G47" s="6">
        <v>202405</v>
      </c>
      <c r="H47" s="6">
        <v>202405</v>
      </c>
      <c r="I47" s="6">
        <v>202510</v>
      </c>
      <c r="J47" s="6" t="s">
        <v>14</v>
      </c>
      <c r="K47" s="6"/>
      <c r="L47" s="6"/>
      <c r="M47" s="62"/>
      <c r="N47" s="6">
        <v>1</v>
      </c>
      <c r="O47" s="6" t="s">
        <v>1288</v>
      </c>
      <c r="P47" s="6"/>
      <c r="Q47" s="6" t="s">
        <v>1379</v>
      </c>
      <c r="R47" s="6">
        <v>50000</v>
      </c>
      <c r="S47" s="6">
        <f t="shared" ref="S47:S49" si="1">R47/2</f>
        <v>25000</v>
      </c>
      <c r="T47" s="6"/>
      <c r="U47" s="6" t="s">
        <v>129</v>
      </c>
      <c r="V47" s="6" t="s">
        <v>416</v>
      </c>
      <c r="W47" s="6" t="s">
        <v>1380</v>
      </c>
      <c r="X47" s="6" t="s">
        <v>1381</v>
      </c>
      <c r="Y47" s="6"/>
      <c r="Z47" s="6"/>
      <c r="AA47" s="6"/>
      <c r="AB47" s="6"/>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11"/>
      <c r="BC47" s="11"/>
      <c r="BD47" s="11"/>
      <c r="BE47" s="11"/>
      <c r="BF47" s="11"/>
      <c r="BG47" s="11"/>
      <c r="BH47" s="11"/>
      <c r="BI47" s="11"/>
      <c r="BJ47" s="11"/>
    </row>
    <row r="48" ht="51" customHeight="1" spans="1:62">
      <c r="A48" s="6">
        <v>45</v>
      </c>
      <c r="B48" s="6" t="s">
        <v>132</v>
      </c>
      <c r="C48" s="6" t="s">
        <v>557</v>
      </c>
      <c r="D48" s="6" t="s">
        <v>1352</v>
      </c>
      <c r="E48" s="6"/>
      <c r="F48" s="6" t="s">
        <v>133</v>
      </c>
      <c r="G48" s="6">
        <v>202405</v>
      </c>
      <c r="H48" s="6">
        <v>202405</v>
      </c>
      <c r="I48" s="6">
        <v>202510</v>
      </c>
      <c r="J48" s="6" t="s">
        <v>14</v>
      </c>
      <c r="K48" s="6"/>
      <c r="L48" s="6"/>
      <c r="M48" s="62"/>
      <c r="N48" s="6"/>
      <c r="O48" s="6" t="s">
        <v>1288</v>
      </c>
      <c r="P48" s="6"/>
      <c r="Q48" s="6" t="s">
        <v>723</v>
      </c>
      <c r="R48" s="6">
        <v>50000</v>
      </c>
      <c r="S48" s="6">
        <f t="shared" si="1"/>
        <v>25000</v>
      </c>
      <c r="T48" s="6"/>
      <c r="U48" s="6" t="s">
        <v>129</v>
      </c>
      <c r="V48" s="6" t="s">
        <v>416</v>
      </c>
      <c r="W48" s="6" t="s">
        <v>1382</v>
      </c>
      <c r="X48" s="6" t="s">
        <v>135</v>
      </c>
      <c r="Y48" s="6"/>
      <c r="Z48" s="6"/>
      <c r="AA48" s="6" t="s">
        <v>724</v>
      </c>
      <c r="AB48" s="6">
        <v>13661808900</v>
      </c>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11"/>
      <c r="BC48" s="11"/>
      <c r="BD48" s="11"/>
      <c r="BE48" s="11"/>
      <c r="BF48" s="11"/>
      <c r="BG48" s="11"/>
      <c r="BH48" s="11"/>
      <c r="BI48" s="11"/>
      <c r="BJ48" s="11"/>
    </row>
    <row r="49" ht="51" customHeight="1" spans="1:61">
      <c r="A49" s="6">
        <v>46</v>
      </c>
      <c r="B49" s="6" t="s">
        <v>1383</v>
      </c>
      <c r="C49" s="6" t="s">
        <v>557</v>
      </c>
      <c r="D49" s="6" t="s">
        <v>1352</v>
      </c>
      <c r="E49" s="6"/>
      <c r="F49" s="6" t="s">
        <v>133</v>
      </c>
      <c r="G49" s="6">
        <v>202405</v>
      </c>
      <c r="H49" s="6">
        <v>202405</v>
      </c>
      <c r="I49" s="6">
        <v>202510</v>
      </c>
      <c r="J49" s="6" t="s">
        <v>14</v>
      </c>
      <c r="K49" s="6"/>
      <c r="L49" s="6"/>
      <c r="M49" s="62"/>
      <c r="N49" s="6"/>
      <c r="O49" s="6" t="s">
        <v>1288</v>
      </c>
      <c r="P49" s="6"/>
      <c r="Q49" s="6" t="s">
        <v>1384</v>
      </c>
      <c r="R49" s="6">
        <v>36000</v>
      </c>
      <c r="S49" s="6">
        <f t="shared" si="1"/>
        <v>18000</v>
      </c>
      <c r="T49" s="6"/>
      <c r="U49" s="6" t="s">
        <v>129</v>
      </c>
      <c r="V49" s="6" t="s">
        <v>416</v>
      </c>
      <c r="W49" s="6" t="s">
        <v>1385</v>
      </c>
      <c r="X49" s="6" t="s">
        <v>1386</v>
      </c>
      <c r="Y49" s="6"/>
      <c r="Z49" s="6"/>
      <c r="AA49" s="6" t="s">
        <v>1387</v>
      </c>
      <c r="AB49" s="6">
        <v>17678032408</v>
      </c>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11"/>
      <c r="BC49" s="11"/>
      <c r="BD49" s="11"/>
      <c r="BE49" s="11"/>
      <c r="BF49" s="11"/>
      <c r="BG49" s="11"/>
      <c r="BH49" s="11"/>
      <c r="BI49" s="11"/>
    </row>
    <row r="50" ht="51" customHeight="1" spans="1:62">
      <c r="A50" s="6">
        <v>47</v>
      </c>
      <c r="B50" s="6" t="s">
        <v>72</v>
      </c>
      <c r="C50" s="6" t="s">
        <v>489</v>
      </c>
      <c r="D50" s="6" t="s">
        <v>1369</v>
      </c>
      <c r="E50" s="6"/>
      <c r="F50" s="6" t="s">
        <v>13</v>
      </c>
      <c r="G50" s="6">
        <v>202306</v>
      </c>
      <c r="H50" s="7">
        <v>202403</v>
      </c>
      <c r="I50" s="6">
        <v>202406</v>
      </c>
      <c r="J50" s="6" t="s">
        <v>14</v>
      </c>
      <c r="K50" s="6"/>
      <c r="L50" s="6"/>
      <c r="M50" s="62"/>
      <c r="N50" s="6"/>
      <c r="O50" s="6" t="s">
        <v>1288</v>
      </c>
      <c r="P50" s="6"/>
      <c r="Q50" s="6"/>
      <c r="R50" s="6">
        <v>20600</v>
      </c>
      <c r="S50" s="6">
        <v>10000</v>
      </c>
      <c r="T50" s="6" t="s">
        <v>494</v>
      </c>
      <c r="U50" s="6" t="s">
        <v>129</v>
      </c>
      <c r="V50" s="6" t="s">
        <v>495</v>
      </c>
      <c r="W50" s="6" t="s">
        <v>1388</v>
      </c>
      <c r="X50" s="6" t="s">
        <v>74</v>
      </c>
      <c r="Y50" s="6" t="s">
        <v>496</v>
      </c>
      <c r="Z50" s="6">
        <v>13789526999</v>
      </c>
      <c r="AA50" s="6" t="s">
        <v>497</v>
      </c>
      <c r="AB50" s="7">
        <v>13088566668</v>
      </c>
      <c r="AC50" s="7">
        <v>25</v>
      </c>
      <c r="AD50" s="7"/>
      <c r="AE50" s="7"/>
      <c r="AF50" s="7"/>
      <c r="AG50" s="7"/>
      <c r="AH50" s="7"/>
      <c r="AI50" s="7" t="s">
        <v>488</v>
      </c>
      <c r="AJ50" s="7" t="s">
        <v>387</v>
      </c>
      <c r="AK50" s="7"/>
      <c r="AL50" s="7"/>
      <c r="AM50" s="7"/>
      <c r="AN50" s="7"/>
      <c r="AO50" s="7"/>
      <c r="AP50" s="7"/>
      <c r="AQ50" s="7"/>
      <c r="AR50" s="7"/>
      <c r="AS50" s="7"/>
      <c r="AT50" s="7"/>
      <c r="AU50" s="7"/>
      <c r="AV50" s="7"/>
      <c r="AW50" s="7"/>
      <c r="AX50" s="7"/>
      <c r="AY50" s="7"/>
      <c r="AZ50" s="7"/>
      <c r="BA50" s="7"/>
      <c r="BB50" s="11"/>
      <c r="BC50" s="11"/>
      <c r="BD50" s="11"/>
      <c r="BE50" s="11"/>
      <c r="BF50" s="11"/>
      <c r="BG50" s="11"/>
      <c r="BH50" s="11"/>
      <c r="BI50" s="11"/>
      <c r="BJ50" s="11"/>
    </row>
    <row r="51" ht="51" customHeight="1" spans="1:62">
      <c r="A51" s="6">
        <v>48</v>
      </c>
      <c r="B51" s="6" t="s">
        <v>1389</v>
      </c>
      <c r="C51" s="6" t="s">
        <v>557</v>
      </c>
      <c r="D51" s="6" t="s">
        <v>1352</v>
      </c>
      <c r="E51" s="6"/>
      <c r="F51" s="6" t="s">
        <v>133</v>
      </c>
      <c r="G51" s="6">
        <v>202405</v>
      </c>
      <c r="H51" s="6">
        <v>202405</v>
      </c>
      <c r="I51" s="6">
        <v>202510</v>
      </c>
      <c r="J51" s="6" t="s">
        <v>14</v>
      </c>
      <c r="K51" s="6"/>
      <c r="L51" s="6"/>
      <c r="M51" s="62"/>
      <c r="N51" s="6"/>
      <c r="O51" s="6" t="s">
        <v>1288</v>
      </c>
      <c r="P51" s="6"/>
      <c r="Q51" s="6"/>
      <c r="R51" s="6">
        <v>20000</v>
      </c>
      <c r="S51" s="9">
        <v>10000</v>
      </c>
      <c r="T51" s="6"/>
      <c r="U51" s="6" t="s">
        <v>129</v>
      </c>
      <c r="V51" s="6"/>
      <c r="W51" s="6" t="s">
        <v>1390</v>
      </c>
      <c r="X51" s="6" t="s">
        <v>1391</v>
      </c>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11"/>
    </row>
    <row r="52" ht="51" customHeight="1" spans="1:62">
      <c r="A52" s="6">
        <v>49</v>
      </c>
      <c r="B52" s="6" t="s">
        <v>1392</v>
      </c>
      <c r="C52" s="6" t="s">
        <v>557</v>
      </c>
      <c r="D52" s="6" t="s">
        <v>1352</v>
      </c>
      <c r="E52" s="6"/>
      <c r="F52" s="6" t="s">
        <v>133</v>
      </c>
      <c r="G52" s="6">
        <v>202405</v>
      </c>
      <c r="H52" s="6">
        <v>202405</v>
      </c>
      <c r="I52" s="6">
        <v>202510</v>
      </c>
      <c r="J52" s="6" t="s">
        <v>14</v>
      </c>
      <c r="K52" s="6"/>
      <c r="L52" s="6"/>
      <c r="M52" s="62"/>
      <c r="N52" s="6"/>
      <c r="O52" s="6" t="s">
        <v>1288</v>
      </c>
      <c r="P52" s="6"/>
      <c r="Q52" s="6"/>
      <c r="R52" s="6">
        <v>17259.5</v>
      </c>
      <c r="S52" s="6">
        <f>R52/2</f>
        <v>8629.75</v>
      </c>
      <c r="T52" s="6"/>
      <c r="U52" s="6" t="s">
        <v>129</v>
      </c>
      <c r="V52" s="6"/>
      <c r="W52" s="6" t="s">
        <v>1393</v>
      </c>
      <c r="X52" s="6" t="s">
        <v>1394</v>
      </c>
      <c r="Y52" s="6"/>
      <c r="Z52" s="6"/>
      <c r="AA52" s="6" t="s">
        <v>1395</v>
      </c>
      <c r="AB52" s="6">
        <v>13671010768</v>
      </c>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11"/>
      <c r="BC52" s="11"/>
      <c r="BD52" s="11"/>
      <c r="BE52" s="11"/>
      <c r="BF52" s="11"/>
      <c r="BG52" s="11"/>
      <c r="BH52" s="11"/>
      <c r="BI52" s="11"/>
      <c r="BJ52" s="11"/>
    </row>
    <row r="53" ht="51" customHeight="1" spans="1:66">
      <c r="A53" s="6">
        <v>50</v>
      </c>
      <c r="B53" s="6" t="s">
        <v>150</v>
      </c>
      <c r="C53" s="6" t="s">
        <v>587</v>
      </c>
      <c r="D53" s="6" t="s">
        <v>1051</v>
      </c>
      <c r="E53" s="6"/>
      <c r="F53" s="6" t="s">
        <v>13</v>
      </c>
      <c r="G53" s="6">
        <v>202307</v>
      </c>
      <c r="H53" s="6">
        <v>202403</v>
      </c>
      <c r="I53" s="6">
        <v>202407</v>
      </c>
      <c r="J53" s="6" t="s">
        <v>14</v>
      </c>
      <c r="K53" s="6"/>
      <c r="L53" s="6"/>
      <c r="M53" s="62"/>
      <c r="N53" s="6"/>
      <c r="O53" s="6" t="s">
        <v>1288</v>
      </c>
      <c r="P53" s="6"/>
      <c r="Q53" s="6"/>
      <c r="R53" s="6">
        <v>16054.58</v>
      </c>
      <c r="S53" s="6">
        <v>6000</v>
      </c>
      <c r="T53" s="6"/>
      <c r="U53" s="6" t="s">
        <v>129</v>
      </c>
      <c r="V53" s="6"/>
      <c r="W53" s="6" t="s">
        <v>151</v>
      </c>
      <c r="X53" s="6" t="s">
        <v>152</v>
      </c>
      <c r="Y53" s="6" t="s">
        <v>589</v>
      </c>
      <c r="Z53" s="6" t="s">
        <v>590</v>
      </c>
      <c r="AA53" s="6" t="s">
        <v>591</v>
      </c>
      <c r="AB53" s="6" t="s">
        <v>590</v>
      </c>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1"/>
      <c r="BK53" s="13"/>
      <c r="BL53" s="13"/>
      <c r="BM53" s="13"/>
      <c r="BN53" s="13"/>
    </row>
    <row r="54" ht="51" customHeight="1" spans="1:62">
      <c r="A54" s="6">
        <v>51</v>
      </c>
      <c r="B54" s="6" t="s">
        <v>220</v>
      </c>
      <c r="C54" s="6" t="s">
        <v>783</v>
      </c>
      <c r="D54" s="6" t="s">
        <v>1369</v>
      </c>
      <c r="E54" s="6" t="s">
        <v>1396</v>
      </c>
      <c r="F54" s="6" t="s">
        <v>1397</v>
      </c>
      <c r="G54" s="6">
        <v>202306</v>
      </c>
      <c r="H54" s="7">
        <v>202403</v>
      </c>
      <c r="I54" s="6">
        <v>202805</v>
      </c>
      <c r="J54" s="6" t="s">
        <v>14</v>
      </c>
      <c r="K54" s="6"/>
      <c r="L54" s="6"/>
      <c r="M54" s="62"/>
      <c r="N54" s="6"/>
      <c r="O54" s="6" t="s">
        <v>1288</v>
      </c>
      <c r="P54" s="6">
        <v>45051</v>
      </c>
      <c r="Q54" s="6"/>
      <c r="R54" s="6">
        <v>15000</v>
      </c>
      <c r="S54" s="6">
        <v>3000</v>
      </c>
      <c r="T54" s="6" t="s">
        <v>784</v>
      </c>
      <c r="U54" s="6" t="s">
        <v>129</v>
      </c>
      <c r="V54" s="6" t="s">
        <v>495</v>
      </c>
      <c r="W54" s="6" t="s">
        <v>1398</v>
      </c>
      <c r="X54" s="6" t="s">
        <v>222</v>
      </c>
      <c r="Y54" s="6" t="s">
        <v>785</v>
      </c>
      <c r="Z54" s="6">
        <v>18847222888</v>
      </c>
      <c r="AA54" s="6" t="s">
        <v>786</v>
      </c>
      <c r="AB54" s="7">
        <v>13484722390</v>
      </c>
      <c r="AC54" s="7">
        <v>150</v>
      </c>
      <c r="AD54" s="7">
        <v>60</v>
      </c>
      <c r="AE54" s="7">
        <v>1324.79</v>
      </c>
      <c r="AF54" s="7">
        <v>7300</v>
      </c>
      <c r="AG54" s="7">
        <v>0</v>
      </c>
      <c r="AH54" s="7">
        <v>0</v>
      </c>
      <c r="AI54" s="7" t="s">
        <v>379</v>
      </c>
      <c r="AJ54" s="7" t="s">
        <v>387</v>
      </c>
      <c r="AK54" s="7"/>
      <c r="AL54" s="7"/>
      <c r="AM54" s="7"/>
      <c r="AN54" s="7"/>
      <c r="AO54" s="7"/>
      <c r="AP54" s="7"/>
      <c r="AQ54" s="7"/>
      <c r="AR54" s="7"/>
      <c r="AS54" s="7"/>
      <c r="AT54" s="7"/>
      <c r="AU54" s="7"/>
      <c r="AV54" s="7"/>
      <c r="AW54" s="7"/>
      <c r="AX54" s="7"/>
      <c r="AY54" s="7"/>
      <c r="AZ54" s="7"/>
      <c r="BA54" s="7"/>
      <c r="BB54" s="11"/>
      <c r="BC54" s="11"/>
      <c r="BD54" s="11"/>
      <c r="BE54" s="11"/>
      <c r="BF54" s="11"/>
      <c r="BG54" s="11"/>
      <c r="BH54" s="11"/>
      <c r="BI54" s="11"/>
      <c r="BJ54" s="11"/>
    </row>
    <row r="55" ht="51" customHeight="1" spans="1:61">
      <c r="A55" s="6">
        <v>52</v>
      </c>
      <c r="B55" s="6" t="s">
        <v>164</v>
      </c>
      <c r="C55" s="6" t="s">
        <v>616</v>
      </c>
      <c r="D55" s="6" t="s">
        <v>1369</v>
      </c>
      <c r="E55" s="6"/>
      <c r="F55" s="6" t="s">
        <v>13</v>
      </c>
      <c r="G55" s="6">
        <v>202307</v>
      </c>
      <c r="H55" s="6">
        <v>202401</v>
      </c>
      <c r="I55" s="6">
        <v>202407</v>
      </c>
      <c r="J55" s="6" t="s">
        <v>14</v>
      </c>
      <c r="K55" s="6"/>
      <c r="L55" s="6"/>
      <c r="M55" s="62"/>
      <c r="N55" s="6"/>
      <c r="O55" s="6" t="s">
        <v>1288</v>
      </c>
      <c r="P55" s="6"/>
      <c r="Q55" s="6"/>
      <c r="R55" s="6">
        <v>11000</v>
      </c>
      <c r="S55" s="6">
        <v>5000</v>
      </c>
      <c r="T55" s="6" t="s">
        <v>617</v>
      </c>
      <c r="U55" s="6" t="s">
        <v>129</v>
      </c>
      <c r="V55" s="6" t="s">
        <v>495</v>
      </c>
      <c r="W55" s="6" t="s">
        <v>1399</v>
      </c>
      <c r="X55" s="6" t="s">
        <v>81</v>
      </c>
      <c r="Y55" s="6" t="s">
        <v>618</v>
      </c>
      <c r="Z55" s="6">
        <v>13947229599</v>
      </c>
      <c r="AA55" s="6" t="s">
        <v>504</v>
      </c>
      <c r="AB55" s="7">
        <v>13500629607</v>
      </c>
      <c r="AC55" s="7">
        <v>27</v>
      </c>
      <c r="AD55" s="7">
        <v>0</v>
      </c>
      <c r="AE55" s="7"/>
      <c r="AF55" s="7"/>
      <c r="AG55" s="7"/>
      <c r="AH55" s="7"/>
      <c r="AI55" s="7" t="s">
        <v>379</v>
      </c>
      <c r="AJ55" s="7" t="s">
        <v>387</v>
      </c>
      <c r="AK55" s="7"/>
      <c r="AL55" s="7" t="s">
        <v>386</v>
      </c>
      <c r="AM55" s="7"/>
      <c r="AN55" s="7"/>
      <c r="AO55" s="7"/>
      <c r="AP55" s="7"/>
      <c r="AQ55" s="7"/>
      <c r="AR55" s="7" t="s">
        <v>386</v>
      </c>
      <c r="AS55" s="7"/>
      <c r="AT55" s="7"/>
      <c r="AU55" s="7" t="s">
        <v>386</v>
      </c>
      <c r="AV55" s="7"/>
      <c r="AW55" s="7"/>
      <c r="AX55" s="7"/>
      <c r="AY55" s="7"/>
      <c r="AZ55" s="7"/>
      <c r="BA55" s="7"/>
      <c r="BB55" s="11"/>
      <c r="BC55" s="11"/>
      <c r="BD55" s="11"/>
      <c r="BE55" s="11"/>
      <c r="BF55" s="11"/>
      <c r="BG55" s="11"/>
      <c r="BH55" s="11"/>
      <c r="BI55" s="11"/>
    </row>
    <row r="56" ht="51" customHeight="1" spans="1:61">
      <c r="A56" s="6">
        <v>53</v>
      </c>
      <c r="B56" s="6" t="s">
        <v>1400</v>
      </c>
      <c r="C56" s="6" t="s">
        <v>1401</v>
      </c>
      <c r="D56" s="6" t="s">
        <v>1064</v>
      </c>
      <c r="E56" s="6"/>
      <c r="F56" s="6" t="s">
        <v>20</v>
      </c>
      <c r="G56" s="6">
        <v>202306</v>
      </c>
      <c r="H56" s="6">
        <v>202404</v>
      </c>
      <c r="I56" s="6">
        <v>202512</v>
      </c>
      <c r="J56" s="6" t="s">
        <v>14</v>
      </c>
      <c r="K56" s="6"/>
      <c r="L56" s="6" t="s">
        <v>379</v>
      </c>
      <c r="M56" s="62"/>
      <c r="N56" s="6"/>
      <c r="O56" s="6" t="s">
        <v>1288</v>
      </c>
      <c r="P56" s="6"/>
      <c r="Q56" s="6">
        <v>10112</v>
      </c>
      <c r="R56" s="6">
        <v>10112</v>
      </c>
      <c r="S56" s="9">
        <v>5056</v>
      </c>
      <c r="T56" s="6"/>
      <c r="U56" s="6" t="s">
        <v>129</v>
      </c>
      <c r="V56" s="6"/>
      <c r="W56" s="6" t="s">
        <v>1402</v>
      </c>
      <c r="X56" s="6" t="s">
        <v>78</v>
      </c>
      <c r="Y56" s="6" t="s">
        <v>654</v>
      </c>
      <c r="Z56" s="6" t="s">
        <v>655</v>
      </c>
      <c r="AA56" s="6" t="s">
        <v>656</v>
      </c>
      <c r="AB56" s="6" t="s">
        <v>1403</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row>
    <row r="57" ht="51" customHeight="1" spans="1:61">
      <c r="A57" s="6">
        <v>54</v>
      </c>
      <c r="B57" s="6" t="s">
        <v>993</v>
      </c>
      <c r="C57" s="6" t="s">
        <v>557</v>
      </c>
      <c r="D57" s="6" t="s">
        <v>1352</v>
      </c>
      <c r="E57" s="6"/>
      <c r="F57" s="6" t="s">
        <v>133</v>
      </c>
      <c r="G57" s="6">
        <v>202405</v>
      </c>
      <c r="H57" s="6">
        <v>202405</v>
      </c>
      <c r="I57" s="6">
        <v>202510</v>
      </c>
      <c r="J57" s="6" t="s">
        <v>14</v>
      </c>
      <c r="K57" s="6"/>
      <c r="L57" s="6"/>
      <c r="M57" s="62"/>
      <c r="N57" s="6"/>
      <c r="O57" s="6" t="s">
        <v>1288</v>
      </c>
      <c r="P57" s="6"/>
      <c r="Q57" s="6" t="s">
        <v>723</v>
      </c>
      <c r="R57" s="6">
        <v>10000</v>
      </c>
      <c r="S57" s="6">
        <f>R57/2</f>
        <v>5000</v>
      </c>
      <c r="T57" s="6"/>
      <c r="U57" s="6" t="s">
        <v>129</v>
      </c>
      <c r="V57" s="6" t="s">
        <v>416</v>
      </c>
      <c r="W57" s="6" t="s">
        <v>1404</v>
      </c>
      <c r="X57" s="6" t="s">
        <v>1194</v>
      </c>
      <c r="Y57" s="6"/>
      <c r="Z57" s="6"/>
      <c r="AA57" s="6" t="s">
        <v>1195</v>
      </c>
      <c r="AB57" s="6">
        <v>18601018845</v>
      </c>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11"/>
      <c r="BC57" s="11"/>
      <c r="BD57" s="11"/>
      <c r="BE57" s="11"/>
      <c r="BF57" s="11"/>
      <c r="BG57" s="11"/>
      <c r="BH57" s="11"/>
      <c r="BI57" s="11"/>
    </row>
    <row r="58" ht="51" customHeight="1" spans="1:61">
      <c r="A58" s="6">
        <v>55</v>
      </c>
      <c r="B58" s="6" t="s">
        <v>1405</v>
      </c>
      <c r="C58" s="6" t="s">
        <v>557</v>
      </c>
      <c r="D58" s="6" t="s">
        <v>1352</v>
      </c>
      <c r="E58" s="6"/>
      <c r="F58" s="6" t="s">
        <v>133</v>
      </c>
      <c r="G58" s="6">
        <v>202405</v>
      </c>
      <c r="H58" s="6">
        <v>202405</v>
      </c>
      <c r="I58" s="6">
        <v>202510</v>
      </c>
      <c r="J58" s="6" t="s">
        <v>14</v>
      </c>
      <c r="K58" s="6"/>
      <c r="L58" s="6"/>
      <c r="M58" s="62"/>
      <c r="N58" s="6"/>
      <c r="O58" s="6" t="s">
        <v>1288</v>
      </c>
      <c r="P58" s="6"/>
      <c r="Q58" s="6"/>
      <c r="R58" s="6">
        <v>10000</v>
      </c>
      <c r="S58" s="9">
        <v>5000</v>
      </c>
      <c r="T58" s="6"/>
      <c r="U58" s="6" t="s">
        <v>129</v>
      </c>
      <c r="V58" s="6"/>
      <c r="W58" s="6" t="s">
        <v>1406</v>
      </c>
      <c r="X58" s="6" t="s">
        <v>1407</v>
      </c>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ht="51" customHeight="1" spans="1:66">
      <c r="A59" s="6">
        <v>56</v>
      </c>
      <c r="B59" s="6" t="s">
        <v>1408</v>
      </c>
      <c r="C59" s="6" t="s">
        <v>557</v>
      </c>
      <c r="D59" s="6" t="s">
        <v>1352</v>
      </c>
      <c r="E59" s="6"/>
      <c r="F59" s="6" t="s">
        <v>133</v>
      </c>
      <c r="G59" s="6">
        <v>202405</v>
      </c>
      <c r="H59" s="6">
        <v>202405</v>
      </c>
      <c r="I59" s="6">
        <v>202512</v>
      </c>
      <c r="J59" s="6" t="s">
        <v>14</v>
      </c>
      <c r="K59" s="6"/>
      <c r="L59" s="6"/>
      <c r="M59" s="62"/>
      <c r="N59" s="6"/>
      <c r="O59" s="6" t="s">
        <v>1288</v>
      </c>
      <c r="P59" s="6"/>
      <c r="Q59" s="6"/>
      <c r="R59" s="6">
        <v>10000</v>
      </c>
      <c r="S59" s="6">
        <v>5000</v>
      </c>
      <c r="T59" s="6"/>
      <c r="U59" s="6" t="s">
        <v>129</v>
      </c>
      <c r="V59" s="6" t="s">
        <v>416</v>
      </c>
      <c r="W59" s="6" t="s">
        <v>1409</v>
      </c>
      <c r="X59" s="6" t="s">
        <v>1410</v>
      </c>
      <c r="Y59" s="6"/>
      <c r="Z59" s="6"/>
      <c r="AA59" s="6" t="s">
        <v>1411</v>
      </c>
      <c r="AB59" s="6">
        <v>17709920018</v>
      </c>
      <c r="AC59" s="6"/>
      <c r="AD59" s="6"/>
      <c r="AE59" s="6"/>
      <c r="AF59" s="7"/>
      <c r="AG59" s="7"/>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13"/>
      <c r="BK59" s="13"/>
      <c r="BL59" s="13"/>
      <c r="BM59" s="13"/>
      <c r="BN59" s="13"/>
    </row>
    <row r="60" ht="51" customHeight="1" spans="1:61">
      <c r="A60" s="6">
        <v>57</v>
      </c>
      <c r="B60" s="6" t="s">
        <v>1412</v>
      </c>
      <c r="C60" s="6" t="s">
        <v>1220</v>
      </c>
      <c r="D60" s="6" t="s">
        <v>1064</v>
      </c>
      <c r="E60" s="6"/>
      <c r="F60" s="6" t="s">
        <v>1413</v>
      </c>
      <c r="G60" s="6">
        <v>202306</v>
      </c>
      <c r="H60" s="6">
        <v>202404</v>
      </c>
      <c r="I60" s="6">
        <v>202611</v>
      </c>
      <c r="J60" s="6" t="s">
        <v>14</v>
      </c>
      <c r="K60" s="7"/>
      <c r="L60" s="6"/>
      <c r="M60" s="62"/>
      <c r="N60" s="6"/>
      <c r="O60" s="6" t="s">
        <v>1222</v>
      </c>
      <c r="P60" s="6"/>
      <c r="Q60" s="6">
        <v>60000</v>
      </c>
      <c r="R60" s="6">
        <v>60000</v>
      </c>
      <c r="S60" s="9">
        <v>30000</v>
      </c>
      <c r="T60" s="6"/>
      <c r="U60" s="6" t="s">
        <v>129</v>
      </c>
      <c r="V60" s="6"/>
      <c r="W60" s="6" t="s">
        <v>1414</v>
      </c>
      <c r="X60" s="6" t="s">
        <v>1224</v>
      </c>
      <c r="Y60" s="6" t="s">
        <v>1225</v>
      </c>
      <c r="Z60" s="6" t="s">
        <v>1226</v>
      </c>
      <c r="AA60" s="6" t="s">
        <v>1225</v>
      </c>
      <c r="AB60" s="6" t="s">
        <v>1226</v>
      </c>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row>
    <row r="61" ht="51" customHeight="1" spans="1:61">
      <c r="A61" s="6">
        <v>58</v>
      </c>
      <c r="B61" s="6" t="s">
        <v>1415</v>
      </c>
      <c r="C61" s="6" t="s">
        <v>557</v>
      </c>
      <c r="D61" s="6" t="s">
        <v>1352</v>
      </c>
      <c r="E61" s="6"/>
      <c r="F61" s="6" t="s">
        <v>133</v>
      </c>
      <c r="G61" s="6">
        <v>202405</v>
      </c>
      <c r="H61" s="6">
        <v>202405</v>
      </c>
      <c r="I61" s="6">
        <v>202510</v>
      </c>
      <c r="J61" s="6" t="s">
        <v>14</v>
      </c>
      <c r="K61" s="6"/>
      <c r="L61" s="6"/>
      <c r="M61" s="62"/>
      <c r="N61" s="6"/>
      <c r="O61" s="6" t="s">
        <v>1222</v>
      </c>
      <c r="P61" s="6"/>
      <c r="Q61" s="6" t="s">
        <v>1416</v>
      </c>
      <c r="R61" s="6">
        <v>10000</v>
      </c>
      <c r="S61" s="6">
        <f>R61/2</f>
        <v>5000</v>
      </c>
      <c r="T61" s="6"/>
      <c r="U61" s="6" t="s">
        <v>129</v>
      </c>
      <c r="V61" s="6" t="s">
        <v>416</v>
      </c>
      <c r="W61" s="6" t="s">
        <v>1417</v>
      </c>
      <c r="X61" s="6" t="s">
        <v>1418</v>
      </c>
      <c r="Y61" s="6"/>
      <c r="Z61" s="6"/>
      <c r="AA61" s="6" t="s">
        <v>1419</v>
      </c>
      <c r="AB61" s="6">
        <v>17611335297</v>
      </c>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11"/>
      <c r="BC61" s="11"/>
      <c r="BD61" s="11"/>
      <c r="BE61" s="11"/>
      <c r="BF61" s="11"/>
      <c r="BG61" s="11"/>
      <c r="BH61" s="11"/>
      <c r="BI61" s="11"/>
    </row>
    <row r="62" ht="51" customHeight="1" spans="1:61">
      <c r="A62" s="6">
        <v>59</v>
      </c>
      <c r="B62" s="6" t="s">
        <v>1420</v>
      </c>
      <c r="C62" s="6" t="s">
        <v>557</v>
      </c>
      <c r="D62" s="6" t="s">
        <v>1352</v>
      </c>
      <c r="E62" s="6"/>
      <c r="F62" s="6" t="s">
        <v>133</v>
      </c>
      <c r="G62" s="6">
        <v>202405</v>
      </c>
      <c r="H62" s="6">
        <v>202405</v>
      </c>
      <c r="I62" s="6">
        <v>202510</v>
      </c>
      <c r="J62" s="6" t="s">
        <v>14</v>
      </c>
      <c r="K62" s="6"/>
      <c r="L62" s="6"/>
      <c r="M62" s="62"/>
      <c r="N62" s="6"/>
      <c r="O62" s="6" t="s">
        <v>57</v>
      </c>
      <c r="P62" s="6"/>
      <c r="Q62" s="6"/>
      <c r="R62" s="6">
        <v>150000</v>
      </c>
      <c r="S62" s="9">
        <v>50000</v>
      </c>
      <c r="T62" s="6"/>
      <c r="U62" s="6" t="s">
        <v>129</v>
      </c>
      <c r="V62" s="6"/>
      <c r="W62" s="6" t="s">
        <v>1421</v>
      </c>
      <c r="X62" s="6" t="s">
        <v>1422</v>
      </c>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row>
    <row r="63" ht="51" customHeight="1" spans="1:61">
      <c r="A63" s="6">
        <v>60</v>
      </c>
      <c r="B63" s="6" t="s">
        <v>1423</v>
      </c>
      <c r="C63" s="6" t="s">
        <v>1207</v>
      </c>
      <c r="D63" s="6" t="s">
        <v>1064</v>
      </c>
      <c r="E63" s="6"/>
      <c r="F63" s="6" t="s">
        <v>1424</v>
      </c>
      <c r="G63" s="6">
        <v>202309</v>
      </c>
      <c r="H63" s="6">
        <v>202404</v>
      </c>
      <c r="I63" s="6">
        <v>202710</v>
      </c>
      <c r="J63" s="6" t="s">
        <v>14</v>
      </c>
      <c r="K63" s="7" t="s">
        <v>1208</v>
      </c>
      <c r="L63" s="6"/>
      <c r="M63" s="62"/>
      <c r="N63" s="6"/>
      <c r="O63" s="6" t="s">
        <v>57</v>
      </c>
      <c r="P63" s="6"/>
      <c r="Q63" s="6">
        <v>103070.37</v>
      </c>
      <c r="R63" s="6">
        <v>103070.37</v>
      </c>
      <c r="S63" s="9">
        <v>51535.185</v>
      </c>
      <c r="T63" s="6"/>
      <c r="U63" s="6" t="s">
        <v>129</v>
      </c>
      <c r="V63" s="6"/>
      <c r="W63" s="6" t="s">
        <v>1425</v>
      </c>
      <c r="X63" s="6" t="s">
        <v>1210</v>
      </c>
      <c r="Y63" s="6" t="s">
        <v>1211</v>
      </c>
      <c r="Z63" s="6" t="s">
        <v>1212</v>
      </c>
      <c r="AA63" s="6" t="s">
        <v>1211</v>
      </c>
      <c r="AB63" s="6" t="s">
        <v>1212</v>
      </c>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row>
    <row r="64" ht="51" customHeight="1" spans="1:61">
      <c r="A64" s="6">
        <v>61</v>
      </c>
      <c r="B64" s="6" t="s">
        <v>865</v>
      </c>
      <c r="C64" s="6" t="s">
        <v>557</v>
      </c>
      <c r="D64" s="6" t="s">
        <v>1352</v>
      </c>
      <c r="E64" s="6"/>
      <c r="F64" s="6" t="s">
        <v>13</v>
      </c>
      <c r="G64" s="6">
        <v>202308</v>
      </c>
      <c r="H64" s="6">
        <v>202402</v>
      </c>
      <c r="I64" s="6">
        <v>202410</v>
      </c>
      <c r="J64" s="6" t="s">
        <v>14</v>
      </c>
      <c r="K64" s="6"/>
      <c r="L64" s="6"/>
      <c r="M64" s="62"/>
      <c r="N64" s="6"/>
      <c r="O64" s="6" t="s">
        <v>57</v>
      </c>
      <c r="P64" s="6"/>
      <c r="Q64" s="6"/>
      <c r="R64" s="6">
        <v>60000</v>
      </c>
      <c r="S64" s="9">
        <v>20000</v>
      </c>
      <c r="T64" s="6"/>
      <c r="U64" s="6" t="s">
        <v>129</v>
      </c>
      <c r="V64" s="6"/>
      <c r="W64" s="6" t="s">
        <v>1426</v>
      </c>
      <c r="X64" s="6" t="s">
        <v>212</v>
      </c>
      <c r="Y64" s="6"/>
      <c r="Z64" s="6"/>
      <c r="AA64" s="6" t="s">
        <v>868</v>
      </c>
      <c r="AB64" s="6">
        <v>15384724411</v>
      </c>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row>
    <row r="65" ht="51" customHeight="1" spans="1:61">
      <c r="A65" s="6">
        <v>62</v>
      </c>
      <c r="B65" s="6" t="s">
        <v>997</v>
      </c>
      <c r="C65" s="6" t="s">
        <v>557</v>
      </c>
      <c r="D65" s="6" t="s">
        <v>1352</v>
      </c>
      <c r="E65" s="6"/>
      <c r="F65" s="6" t="s">
        <v>133</v>
      </c>
      <c r="G65" s="6">
        <v>202405</v>
      </c>
      <c r="H65" s="6">
        <v>202405</v>
      </c>
      <c r="I65" s="6">
        <v>202510</v>
      </c>
      <c r="J65" s="6" t="s">
        <v>14</v>
      </c>
      <c r="K65" s="6"/>
      <c r="L65" s="6"/>
      <c r="M65" s="62"/>
      <c r="N65" s="6"/>
      <c r="O65" s="6" t="s">
        <v>57</v>
      </c>
      <c r="P65" s="6"/>
      <c r="Q65" s="6" t="s">
        <v>1134</v>
      </c>
      <c r="R65" s="6">
        <v>50000</v>
      </c>
      <c r="S65" s="6">
        <f>R65/2</f>
        <v>25000</v>
      </c>
      <c r="T65" s="6"/>
      <c r="U65" s="6" t="s">
        <v>129</v>
      </c>
      <c r="V65" s="6" t="s">
        <v>416</v>
      </c>
      <c r="W65" s="6" t="s">
        <v>1427</v>
      </c>
      <c r="X65" s="6" t="s">
        <v>1136</v>
      </c>
      <c r="Y65" s="6"/>
      <c r="Z65" s="6"/>
      <c r="AA65" s="6"/>
      <c r="AB65" s="6"/>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11"/>
      <c r="BC65" s="11"/>
      <c r="BD65" s="11"/>
      <c r="BE65" s="11"/>
      <c r="BF65" s="11"/>
      <c r="BG65" s="11"/>
      <c r="BH65" s="11"/>
      <c r="BI65" s="11"/>
    </row>
    <row r="66" ht="51" customHeight="1" spans="1:61">
      <c r="A66" s="6">
        <v>63</v>
      </c>
      <c r="B66" s="6" t="s">
        <v>1428</v>
      </c>
      <c r="C66" s="6" t="s">
        <v>1429</v>
      </c>
      <c r="D66" s="6" t="s">
        <v>1064</v>
      </c>
      <c r="E66" s="6"/>
      <c r="F66" s="6" t="s">
        <v>20</v>
      </c>
      <c r="G66" s="6">
        <v>202306</v>
      </c>
      <c r="H66" s="6">
        <v>202404</v>
      </c>
      <c r="I66" s="6">
        <v>202506</v>
      </c>
      <c r="J66" s="6" t="s">
        <v>14</v>
      </c>
      <c r="K66" s="7" t="s">
        <v>1430</v>
      </c>
      <c r="L66" s="6"/>
      <c r="M66" s="62"/>
      <c r="N66" s="6"/>
      <c r="O66" s="6" t="s">
        <v>57</v>
      </c>
      <c r="P66" s="6"/>
      <c r="Q66" s="6">
        <v>15000</v>
      </c>
      <c r="R66" s="6">
        <v>15000</v>
      </c>
      <c r="S66" s="9">
        <v>7500</v>
      </c>
      <c r="T66" s="6"/>
      <c r="U66" s="6" t="s">
        <v>129</v>
      </c>
      <c r="V66" s="6"/>
      <c r="W66" s="6" t="s">
        <v>1431</v>
      </c>
      <c r="X66" s="6" t="s">
        <v>1432</v>
      </c>
      <c r="Y66" s="6" t="s">
        <v>1433</v>
      </c>
      <c r="Z66" s="6" t="s">
        <v>1434</v>
      </c>
      <c r="AA66" s="6" t="s">
        <v>1435</v>
      </c>
      <c r="AB66" s="6" t="s">
        <v>1434</v>
      </c>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row>
    <row r="67" ht="51" customHeight="1" spans="1:61">
      <c r="A67" s="6">
        <v>64</v>
      </c>
      <c r="B67" s="6" t="s">
        <v>1436</v>
      </c>
      <c r="C67" s="6" t="s">
        <v>1252</v>
      </c>
      <c r="D67" s="6" t="s">
        <v>1064</v>
      </c>
      <c r="E67" s="6"/>
      <c r="F67" s="6" t="s">
        <v>20</v>
      </c>
      <c r="G67" s="6">
        <v>202310</v>
      </c>
      <c r="H67" s="6">
        <v>202404</v>
      </c>
      <c r="I67" s="6">
        <v>202510</v>
      </c>
      <c r="J67" s="6" t="s">
        <v>14</v>
      </c>
      <c r="K67" s="7" t="s">
        <v>1208</v>
      </c>
      <c r="L67" s="6"/>
      <c r="M67" s="62"/>
      <c r="N67" s="6"/>
      <c r="O67" s="6" t="s">
        <v>106</v>
      </c>
      <c r="P67" s="6"/>
      <c r="Q67" s="6">
        <v>40600</v>
      </c>
      <c r="R67" s="6">
        <v>40600</v>
      </c>
      <c r="S67" s="9">
        <v>20300</v>
      </c>
      <c r="T67" s="6"/>
      <c r="U67" s="6" t="s">
        <v>129</v>
      </c>
      <c r="V67" s="6"/>
      <c r="W67" s="6" t="s">
        <v>1437</v>
      </c>
      <c r="X67" s="6" t="s">
        <v>1254</v>
      </c>
      <c r="Y67" s="6" t="s">
        <v>1255</v>
      </c>
      <c r="Z67" s="6" t="s">
        <v>1256</v>
      </c>
      <c r="AA67" s="6" t="s">
        <v>1257</v>
      </c>
      <c r="AB67" s="6" t="s">
        <v>1258</v>
      </c>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row>
    <row r="68" ht="51" customHeight="1" spans="1:61">
      <c r="A68" s="6">
        <v>65</v>
      </c>
      <c r="B68" s="6" t="s">
        <v>239</v>
      </c>
      <c r="C68" s="6" t="s">
        <v>669</v>
      </c>
      <c r="D68" s="6" t="s">
        <v>1064</v>
      </c>
      <c r="E68" s="6"/>
      <c r="F68" s="6" t="s">
        <v>20</v>
      </c>
      <c r="G68" s="6">
        <v>202306</v>
      </c>
      <c r="H68" s="6">
        <v>202404</v>
      </c>
      <c r="I68" s="6">
        <v>202512</v>
      </c>
      <c r="J68" s="6" t="s">
        <v>14</v>
      </c>
      <c r="K68" s="7"/>
      <c r="L68" s="6"/>
      <c r="M68" s="62"/>
      <c r="N68" s="6"/>
      <c r="O68" s="6" t="s">
        <v>106</v>
      </c>
      <c r="P68" s="6"/>
      <c r="Q68" s="6">
        <v>12000</v>
      </c>
      <c r="R68" s="6">
        <v>12000</v>
      </c>
      <c r="S68" s="9">
        <v>6000</v>
      </c>
      <c r="T68" s="6"/>
      <c r="U68" s="6" t="s">
        <v>129</v>
      </c>
      <c r="V68" s="6"/>
      <c r="W68" s="6" t="s">
        <v>1438</v>
      </c>
      <c r="X68" s="6" t="s">
        <v>241</v>
      </c>
      <c r="Y68" s="6" t="s">
        <v>670</v>
      </c>
      <c r="Z68" s="6" t="s">
        <v>1123</v>
      </c>
      <c r="AA68" s="6" t="s">
        <v>671</v>
      </c>
      <c r="AB68" s="6" t="s">
        <v>1123</v>
      </c>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row>
    <row r="69" ht="51" customHeight="1" spans="1:61">
      <c r="A69" s="6">
        <v>66</v>
      </c>
      <c r="B69" s="6" t="s">
        <v>259</v>
      </c>
      <c r="C69" s="6" t="s">
        <v>674</v>
      </c>
      <c r="D69" s="6" t="s">
        <v>1064</v>
      </c>
      <c r="E69" s="7" t="s">
        <v>520</v>
      </c>
      <c r="F69" s="6" t="s">
        <v>20</v>
      </c>
      <c r="G69" s="6">
        <v>202308</v>
      </c>
      <c r="H69" s="6">
        <v>202402</v>
      </c>
      <c r="I69" s="6">
        <v>202507</v>
      </c>
      <c r="J69" s="7" t="s">
        <v>95</v>
      </c>
      <c r="K69" s="7"/>
      <c r="L69" s="7"/>
      <c r="M69" s="63"/>
      <c r="N69" s="7"/>
      <c r="O69" s="6" t="s">
        <v>122</v>
      </c>
      <c r="P69" s="6"/>
      <c r="Q69" s="6"/>
      <c r="R69" s="6">
        <v>17597</v>
      </c>
      <c r="S69" s="9">
        <v>60000</v>
      </c>
      <c r="T69" s="6"/>
      <c r="U69" s="6" t="s">
        <v>129</v>
      </c>
      <c r="V69" s="6"/>
      <c r="W69" s="6" t="s">
        <v>1439</v>
      </c>
      <c r="X69" s="6" t="s">
        <v>124</v>
      </c>
      <c r="Y69" s="6"/>
      <c r="Z69" s="6"/>
      <c r="AA69" s="6" t="s">
        <v>675</v>
      </c>
      <c r="AB69" s="6">
        <v>13684727004</v>
      </c>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row>
    <row r="70" ht="51" customHeight="1" spans="1:61">
      <c r="A70" s="6">
        <v>67</v>
      </c>
      <c r="B70" s="7" t="s">
        <v>681</v>
      </c>
      <c r="C70" s="7" t="s">
        <v>678</v>
      </c>
      <c r="D70" s="7" t="s">
        <v>124</v>
      </c>
      <c r="E70" s="7" t="s">
        <v>520</v>
      </c>
      <c r="F70" s="7" t="s">
        <v>13</v>
      </c>
      <c r="G70" s="7">
        <v>202307</v>
      </c>
      <c r="H70" s="7">
        <v>202403</v>
      </c>
      <c r="I70" s="7">
        <v>202508</v>
      </c>
      <c r="J70" s="7" t="s">
        <v>95</v>
      </c>
      <c r="K70" s="7"/>
      <c r="L70" s="7"/>
      <c r="M70" s="63"/>
      <c r="N70" s="7"/>
      <c r="O70" s="7" t="s">
        <v>122</v>
      </c>
      <c r="P70" s="7"/>
      <c r="Q70" s="7"/>
      <c r="R70" s="7">
        <v>17000</v>
      </c>
      <c r="S70" s="7">
        <v>7500</v>
      </c>
      <c r="T70" s="6" t="s">
        <v>547</v>
      </c>
      <c r="U70" s="7" t="s">
        <v>129</v>
      </c>
      <c r="V70" s="7" t="s">
        <v>679</v>
      </c>
      <c r="W70" s="7" t="s">
        <v>1440</v>
      </c>
      <c r="X70" s="7" t="s">
        <v>124</v>
      </c>
      <c r="Y70" s="7"/>
      <c r="Z70" s="7"/>
      <c r="AA70" s="7" t="s">
        <v>548</v>
      </c>
      <c r="AB70" s="7">
        <v>5225137</v>
      </c>
      <c r="AC70" s="7">
        <v>52</v>
      </c>
      <c r="AD70" s="7" t="s">
        <v>549</v>
      </c>
      <c r="AE70" s="7"/>
      <c r="AF70" s="7"/>
      <c r="AG70" s="7"/>
      <c r="AH70" s="7"/>
      <c r="AI70" s="7" t="s">
        <v>678</v>
      </c>
      <c r="AJ70" s="7" t="s">
        <v>379</v>
      </c>
      <c r="AK70" s="7" t="s">
        <v>387</v>
      </c>
      <c r="AL70" s="7"/>
      <c r="AM70" s="7" t="s">
        <v>386</v>
      </c>
      <c r="AN70" s="7"/>
      <c r="AO70" s="7"/>
      <c r="AP70" s="7" t="s">
        <v>386</v>
      </c>
      <c r="AQ70" s="7" t="s">
        <v>387</v>
      </c>
      <c r="AR70" s="7"/>
      <c r="AS70" s="7" t="s">
        <v>386</v>
      </c>
      <c r="AT70" s="7" t="s">
        <v>387</v>
      </c>
      <c r="AU70" s="7" t="s">
        <v>678</v>
      </c>
      <c r="AV70" s="7" t="s">
        <v>1340</v>
      </c>
      <c r="AW70" s="7" t="s">
        <v>387</v>
      </c>
      <c r="AX70" s="7"/>
      <c r="AY70" s="7" t="s">
        <v>394</v>
      </c>
      <c r="AZ70" s="7"/>
      <c r="BA70" s="11"/>
      <c r="BB70" s="11"/>
      <c r="BC70" s="11"/>
      <c r="BD70" s="11"/>
      <c r="BE70" s="11"/>
      <c r="BF70" s="11"/>
      <c r="BG70" s="11"/>
      <c r="BH70" s="11"/>
      <c r="BI70" s="11"/>
    </row>
    <row r="71" ht="51" customHeight="1" spans="1:66">
      <c r="A71" s="6">
        <v>68</v>
      </c>
      <c r="B71" s="6" t="s">
        <v>161</v>
      </c>
      <c r="C71" s="6" t="s">
        <v>607</v>
      </c>
      <c r="D71" s="6" t="s">
        <v>1064</v>
      </c>
      <c r="E71" s="6"/>
      <c r="F71" s="6">
        <v>2023</v>
      </c>
      <c r="G71" s="6">
        <v>202305</v>
      </c>
      <c r="H71" s="6">
        <v>202404</v>
      </c>
      <c r="I71" s="6">
        <v>202412</v>
      </c>
      <c r="J71" s="7" t="s">
        <v>95</v>
      </c>
      <c r="K71" s="7"/>
      <c r="L71" s="7"/>
      <c r="M71" s="62" t="s">
        <v>379</v>
      </c>
      <c r="N71" s="7">
        <v>1</v>
      </c>
      <c r="O71" s="6" t="s">
        <v>122</v>
      </c>
      <c r="P71" s="6"/>
      <c r="Q71" s="6">
        <v>12000</v>
      </c>
      <c r="R71" s="6">
        <v>12000</v>
      </c>
      <c r="S71" s="9">
        <v>6000</v>
      </c>
      <c r="T71" s="6"/>
      <c r="U71" s="6" t="s">
        <v>129</v>
      </c>
      <c r="V71" s="6"/>
      <c r="W71" s="6" t="s">
        <v>1441</v>
      </c>
      <c r="X71" s="6" t="s">
        <v>163</v>
      </c>
      <c r="Y71" s="6" t="s">
        <v>610</v>
      </c>
      <c r="Z71" s="6" t="s">
        <v>611</v>
      </c>
      <c r="AA71" s="6" t="s">
        <v>612</v>
      </c>
      <c r="AB71" s="6" t="s">
        <v>1442</v>
      </c>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1"/>
      <c r="BK71" s="11"/>
      <c r="BL71" s="11"/>
      <c r="BM71" s="11"/>
      <c r="BN71" s="11"/>
    </row>
    <row r="72" ht="51" customHeight="1" spans="1:66">
      <c r="A72" s="6">
        <v>69</v>
      </c>
      <c r="B72" s="6" t="s">
        <v>1443</v>
      </c>
      <c r="C72" s="6" t="s">
        <v>1444</v>
      </c>
      <c r="D72" s="6" t="s">
        <v>1064</v>
      </c>
      <c r="E72" s="7" t="s">
        <v>520</v>
      </c>
      <c r="F72" s="6" t="s">
        <v>13</v>
      </c>
      <c r="G72" s="6">
        <v>202309</v>
      </c>
      <c r="H72" s="6">
        <v>202404</v>
      </c>
      <c r="I72" s="6">
        <v>202412</v>
      </c>
      <c r="J72" s="7" t="s">
        <v>95</v>
      </c>
      <c r="K72" s="7"/>
      <c r="L72" s="7"/>
      <c r="M72" s="63"/>
      <c r="N72" s="7"/>
      <c r="O72" s="6" t="s">
        <v>122</v>
      </c>
      <c r="P72" s="6"/>
      <c r="Q72" s="6">
        <v>9000</v>
      </c>
      <c r="R72" s="6">
        <v>9000</v>
      </c>
      <c r="S72" s="9">
        <v>4500</v>
      </c>
      <c r="T72" s="6"/>
      <c r="U72" s="6" t="s">
        <v>129</v>
      </c>
      <c r="V72" s="6"/>
      <c r="W72" s="6" t="s">
        <v>1445</v>
      </c>
      <c r="X72" s="6" t="s">
        <v>1446</v>
      </c>
      <c r="Y72" s="6" t="s">
        <v>520</v>
      </c>
      <c r="Z72" s="6" t="s">
        <v>521</v>
      </c>
      <c r="AA72" s="6" t="s">
        <v>1447</v>
      </c>
      <c r="AB72" s="6" t="s">
        <v>1448</v>
      </c>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11"/>
      <c r="BK72" s="11"/>
      <c r="BL72" s="11"/>
      <c r="BM72" s="11"/>
      <c r="BN72" s="11"/>
    </row>
    <row r="73" ht="51" customHeight="1" spans="1:66">
      <c r="A73" s="6">
        <v>70</v>
      </c>
      <c r="B73" s="6" t="s">
        <v>229</v>
      </c>
      <c r="C73" s="6" t="s">
        <v>557</v>
      </c>
      <c r="D73" s="6" t="s">
        <v>97</v>
      </c>
      <c r="E73" s="6"/>
      <c r="F73" s="6" t="s">
        <v>133</v>
      </c>
      <c r="G73" s="6">
        <v>202405</v>
      </c>
      <c r="H73" s="6">
        <v>202405</v>
      </c>
      <c r="I73" s="6">
        <v>202512</v>
      </c>
      <c r="J73" s="6" t="s">
        <v>95</v>
      </c>
      <c r="K73" s="6"/>
      <c r="L73" s="6"/>
      <c r="M73" s="62"/>
      <c r="N73" s="6"/>
      <c r="O73" s="6" t="s">
        <v>69</v>
      </c>
      <c r="P73" s="6"/>
      <c r="Q73" s="6"/>
      <c r="R73" s="6">
        <v>40000</v>
      </c>
      <c r="S73" s="6">
        <v>20000</v>
      </c>
      <c r="T73" s="6" t="s">
        <v>511</v>
      </c>
      <c r="U73" s="6" t="s">
        <v>129</v>
      </c>
      <c r="V73" s="6" t="s">
        <v>658</v>
      </c>
      <c r="W73" s="6" t="s">
        <v>230</v>
      </c>
      <c r="X73" s="6" t="s">
        <v>97</v>
      </c>
      <c r="Y73" s="6" t="s">
        <v>406</v>
      </c>
      <c r="Z73" s="6">
        <v>13904725427</v>
      </c>
      <c r="AA73" s="6" t="s">
        <v>414</v>
      </c>
      <c r="AB73" s="6">
        <v>13848529557</v>
      </c>
      <c r="AC73" s="6"/>
      <c r="AD73" s="6"/>
      <c r="AE73" s="6"/>
      <c r="AF73" s="7"/>
      <c r="AG73" s="7"/>
      <c r="AH73" s="6"/>
      <c r="AI73" s="6" t="s">
        <v>573</v>
      </c>
      <c r="AJ73" s="6" t="s">
        <v>379</v>
      </c>
      <c r="AK73" s="6" t="s">
        <v>387</v>
      </c>
      <c r="AL73" s="6"/>
      <c r="AM73" s="6" t="s">
        <v>386</v>
      </c>
      <c r="AN73" s="6"/>
      <c r="AO73" s="6" t="s">
        <v>386</v>
      </c>
      <c r="AP73" s="6"/>
      <c r="AQ73" s="6"/>
      <c r="AR73" s="6"/>
      <c r="AS73" s="6"/>
      <c r="AT73" s="6" t="s">
        <v>386</v>
      </c>
      <c r="AU73" s="6"/>
      <c r="AV73" s="6"/>
      <c r="AW73" s="6" t="s">
        <v>386</v>
      </c>
      <c r="AX73" s="6"/>
      <c r="AY73" s="6"/>
      <c r="AZ73" s="6" t="s">
        <v>386</v>
      </c>
      <c r="BA73" s="6"/>
      <c r="BB73" s="6"/>
      <c r="BC73" s="6"/>
      <c r="BD73" s="6"/>
      <c r="BE73" s="6"/>
      <c r="BF73" s="6"/>
      <c r="BG73" s="6"/>
      <c r="BH73" s="6"/>
      <c r="BI73" s="6"/>
      <c r="BJ73" s="6"/>
      <c r="BK73" s="6"/>
      <c r="BL73" s="6"/>
      <c r="BM73" s="6"/>
      <c r="BN73" s="6"/>
    </row>
    <row r="74" ht="51" customHeight="1" spans="1:66">
      <c r="A74" s="6">
        <v>71</v>
      </c>
      <c r="B74" s="6" t="s">
        <v>1449</v>
      </c>
      <c r="C74" s="6" t="s">
        <v>557</v>
      </c>
      <c r="D74" s="6" t="s">
        <v>97</v>
      </c>
      <c r="E74" s="6"/>
      <c r="F74" s="6" t="s">
        <v>133</v>
      </c>
      <c r="G74" s="6">
        <v>202405</v>
      </c>
      <c r="H74" s="6">
        <v>202405</v>
      </c>
      <c r="I74" s="6">
        <v>202512</v>
      </c>
      <c r="J74" s="6" t="s">
        <v>95</v>
      </c>
      <c r="K74" s="6"/>
      <c r="L74" s="6"/>
      <c r="M74" s="62"/>
      <c r="N74" s="6"/>
      <c r="O74" s="6" t="s">
        <v>69</v>
      </c>
      <c r="P74" s="6"/>
      <c r="Q74" s="6"/>
      <c r="R74" s="6">
        <v>35000</v>
      </c>
      <c r="S74" s="6">
        <v>20000</v>
      </c>
      <c r="T74" s="6" t="s">
        <v>511</v>
      </c>
      <c r="U74" s="6" t="s">
        <v>129</v>
      </c>
      <c r="V74" s="6" t="s">
        <v>658</v>
      </c>
      <c r="W74" s="6" t="s">
        <v>1450</v>
      </c>
      <c r="X74" s="6" t="s">
        <v>97</v>
      </c>
      <c r="Y74" s="6" t="s">
        <v>406</v>
      </c>
      <c r="Z74" s="6">
        <v>13904725427</v>
      </c>
      <c r="AA74" s="6" t="s">
        <v>414</v>
      </c>
      <c r="AB74" s="6">
        <v>13848529557</v>
      </c>
      <c r="AC74" s="6"/>
      <c r="AD74" s="6"/>
      <c r="AE74" s="6"/>
      <c r="AF74" s="7"/>
      <c r="AG74" s="7"/>
      <c r="AH74" s="6"/>
      <c r="AI74" s="6" t="s">
        <v>573</v>
      </c>
      <c r="AJ74" s="6" t="s">
        <v>386</v>
      </c>
      <c r="AK74" s="6"/>
      <c r="AL74" s="6"/>
      <c r="AM74" s="6" t="s">
        <v>386</v>
      </c>
      <c r="AN74" s="6"/>
      <c r="AO74" s="6" t="s">
        <v>386</v>
      </c>
      <c r="AP74" s="6"/>
      <c r="AQ74" s="6"/>
      <c r="AR74" s="6"/>
      <c r="AS74" s="6"/>
      <c r="AT74" s="6" t="s">
        <v>386</v>
      </c>
      <c r="AU74" s="6"/>
      <c r="AV74" s="6"/>
      <c r="AW74" s="6" t="s">
        <v>386</v>
      </c>
      <c r="AX74" s="6"/>
      <c r="AY74" s="6"/>
      <c r="AZ74" s="6" t="s">
        <v>386</v>
      </c>
      <c r="BA74" s="6"/>
      <c r="BB74" s="6"/>
      <c r="BC74" s="6"/>
      <c r="BD74" s="6"/>
      <c r="BE74" s="6"/>
      <c r="BF74" s="6"/>
      <c r="BG74" s="6"/>
      <c r="BH74" s="6"/>
      <c r="BI74" s="6"/>
      <c r="BJ74" s="6"/>
      <c r="BK74" s="6"/>
      <c r="BL74" s="6"/>
      <c r="BM74" s="6"/>
      <c r="BN74" s="6"/>
    </row>
    <row r="75" ht="51" customHeight="1" spans="1:66">
      <c r="A75" s="6">
        <v>72</v>
      </c>
      <c r="B75" s="6" t="s">
        <v>1451</v>
      </c>
      <c r="C75" s="6" t="s">
        <v>736</v>
      </c>
      <c r="D75" s="6" t="s">
        <v>1369</v>
      </c>
      <c r="E75" s="6" t="s">
        <v>1396</v>
      </c>
      <c r="F75" s="6" t="s">
        <v>20</v>
      </c>
      <c r="G75" s="6">
        <v>202308</v>
      </c>
      <c r="H75" s="7">
        <v>202403</v>
      </c>
      <c r="I75" s="6">
        <v>202508</v>
      </c>
      <c r="J75" s="7" t="s">
        <v>95</v>
      </c>
      <c r="K75" s="7"/>
      <c r="L75" s="7"/>
      <c r="M75" s="63"/>
      <c r="N75" s="7"/>
      <c r="O75" s="6" t="s">
        <v>69</v>
      </c>
      <c r="P75" s="6"/>
      <c r="Q75" s="6" t="s">
        <v>737</v>
      </c>
      <c r="R75" s="6">
        <v>30000</v>
      </c>
      <c r="S75" s="6">
        <v>10000</v>
      </c>
      <c r="T75" s="6" t="s">
        <v>738</v>
      </c>
      <c r="U75" s="6" t="s">
        <v>129</v>
      </c>
      <c r="V75" s="6" t="s">
        <v>495</v>
      </c>
      <c r="W75" s="6" t="s">
        <v>1452</v>
      </c>
      <c r="X75" s="6" t="s">
        <v>215</v>
      </c>
      <c r="Y75" s="6" t="s">
        <v>739</v>
      </c>
      <c r="Z75" s="6" t="s">
        <v>740</v>
      </c>
      <c r="AA75" s="6" t="s">
        <v>741</v>
      </c>
      <c r="AB75" s="7">
        <v>13015245282</v>
      </c>
      <c r="AC75" s="7">
        <v>43.3</v>
      </c>
      <c r="AD75" s="7">
        <v>43.3</v>
      </c>
      <c r="AE75" s="7" t="s">
        <v>742</v>
      </c>
      <c r="AF75" s="7">
        <v>1103650</v>
      </c>
      <c r="AG75" s="7" t="s">
        <v>694</v>
      </c>
      <c r="AH75" s="7" t="s">
        <v>694</v>
      </c>
      <c r="AI75" s="7" t="s">
        <v>1453</v>
      </c>
      <c r="AJ75" s="7" t="s">
        <v>1454</v>
      </c>
      <c r="AK75" s="7"/>
      <c r="AL75" s="7" t="s">
        <v>386</v>
      </c>
      <c r="AM75" s="7"/>
      <c r="AN75" s="7"/>
      <c r="AO75" s="7" t="s">
        <v>386</v>
      </c>
      <c r="AP75" s="7"/>
      <c r="AQ75" s="7"/>
      <c r="AR75" s="7" t="s">
        <v>386</v>
      </c>
      <c r="AS75" s="7"/>
      <c r="AT75" s="7"/>
      <c r="AU75" s="7" t="s">
        <v>386</v>
      </c>
      <c r="AV75" s="7"/>
      <c r="AW75" s="7"/>
      <c r="AX75" s="7"/>
      <c r="AY75" s="7"/>
      <c r="AZ75" s="7"/>
      <c r="BA75" s="7"/>
      <c r="BB75" s="11"/>
      <c r="BC75" s="11"/>
      <c r="BD75" s="11"/>
      <c r="BE75" s="11"/>
      <c r="BF75" s="11"/>
      <c r="BG75" s="11"/>
      <c r="BH75" s="11"/>
      <c r="BI75" s="11"/>
      <c r="BJ75" s="11"/>
      <c r="BK75" s="11"/>
      <c r="BL75" s="11"/>
      <c r="BM75" s="11"/>
      <c r="BN75" s="11"/>
    </row>
    <row r="76" ht="51" customHeight="1" spans="1:66">
      <c r="A76" s="6">
        <v>73</v>
      </c>
      <c r="B76" s="6" t="s">
        <v>249</v>
      </c>
      <c r="C76" s="7" t="s">
        <v>557</v>
      </c>
      <c r="D76" s="6" t="s">
        <v>235</v>
      </c>
      <c r="E76" s="6" t="s">
        <v>483</v>
      </c>
      <c r="F76" s="6">
        <v>2024</v>
      </c>
      <c r="G76" s="6">
        <v>202405</v>
      </c>
      <c r="H76" s="6">
        <v>202405</v>
      </c>
      <c r="I76" s="6">
        <v>202410</v>
      </c>
      <c r="J76" s="7" t="s">
        <v>95</v>
      </c>
      <c r="K76" s="7"/>
      <c r="L76" s="7"/>
      <c r="M76" s="63"/>
      <c r="N76" s="7"/>
      <c r="O76" s="6" t="s">
        <v>69</v>
      </c>
      <c r="P76" s="6"/>
      <c r="Q76" s="6"/>
      <c r="R76" s="6">
        <v>25000</v>
      </c>
      <c r="S76" s="6">
        <v>25000</v>
      </c>
      <c r="T76" s="6" t="s">
        <v>547</v>
      </c>
      <c r="U76" s="6" t="s">
        <v>129</v>
      </c>
      <c r="V76" s="6"/>
      <c r="W76" s="6" t="s">
        <v>1455</v>
      </c>
      <c r="X76" s="6" t="s">
        <v>235</v>
      </c>
      <c r="Y76" s="6"/>
      <c r="Z76" s="6"/>
      <c r="AA76" s="7" t="s">
        <v>483</v>
      </c>
      <c r="AB76" s="7">
        <v>2143062</v>
      </c>
      <c r="AC76" s="7"/>
      <c r="AD76" s="7"/>
      <c r="AE76" s="7"/>
      <c r="AF76" s="7"/>
      <c r="AG76" s="7"/>
      <c r="AH76" s="7"/>
      <c r="AI76" s="7"/>
      <c r="AJ76" s="7"/>
      <c r="AK76" s="7"/>
      <c r="AL76" s="7"/>
      <c r="AM76" s="7"/>
      <c r="AN76" s="7"/>
      <c r="AO76" s="7"/>
      <c r="AP76" s="7"/>
      <c r="AQ76" s="7"/>
      <c r="AR76" s="7"/>
      <c r="AS76" s="7"/>
      <c r="AT76" s="7"/>
      <c r="AU76" s="7"/>
      <c r="AV76" s="7"/>
      <c r="AW76" s="7"/>
      <c r="AX76" s="7"/>
      <c r="AY76" s="7"/>
      <c r="AZ76" s="7"/>
      <c r="BA76" s="11"/>
      <c r="BB76" s="11"/>
      <c r="BC76" s="11"/>
      <c r="BD76" s="11"/>
      <c r="BE76" s="11"/>
      <c r="BF76" s="11"/>
      <c r="BG76" s="11"/>
      <c r="BH76" s="11"/>
      <c r="BI76" s="11"/>
      <c r="BJ76" s="11"/>
      <c r="BK76" s="11"/>
      <c r="BL76" s="11"/>
      <c r="BM76" s="11"/>
      <c r="BN76" s="11"/>
    </row>
    <row r="77" ht="51" customHeight="1" spans="1:66">
      <c r="A77" s="6">
        <v>74</v>
      </c>
      <c r="B77" s="6" t="s">
        <v>1456</v>
      </c>
      <c r="C77" s="6" t="s">
        <v>557</v>
      </c>
      <c r="D77" s="6" t="s">
        <v>97</v>
      </c>
      <c r="E77" s="6"/>
      <c r="F77" s="6" t="s">
        <v>133</v>
      </c>
      <c r="G77" s="6">
        <v>202405</v>
      </c>
      <c r="H77" s="6">
        <v>202405</v>
      </c>
      <c r="I77" s="6">
        <v>202512</v>
      </c>
      <c r="J77" s="6" t="s">
        <v>95</v>
      </c>
      <c r="K77" s="6"/>
      <c r="L77" s="6"/>
      <c r="M77" s="62"/>
      <c r="N77" s="6"/>
      <c r="O77" s="6" t="s">
        <v>69</v>
      </c>
      <c r="P77" s="6"/>
      <c r="Q77" s="6"/>
      <c r="R77" s="6">
        <v>20000</v>
      </c>
      <c r="S77" s="6">
        <v>10000</v>
      </c>
      <c r="T77" s="6" t="s">
        <v>511</v>
      </c>
      <c r="U77" s="6" t="s">
        <v>129</v>
      </c>
      <c r="V77" s="6" t="s">
        <v>658</v>
      </c>
      <c r="W77" s="6" t="s">
        <v>1457</v>
      </c>
      <c r="X77" s="6" t="s">
        <v>97</v>
      </c>
      <c r="Y77" s="6" t="s">
        <v>406</v>
      </c>
      <c r="Z77" s="6">
        <v>13904725427</v>
      </c>
      <c r="AA77" s="6" t="s">
        <v>414</v>
      </c>
      <c r="AB77" s="6">
        <v>13848529557</v>
      </c>
      <c r="AC77" s="6"/>
      <c r="AD77" s="6"/>
      <c r="AE77" s="6"/>
      <c r="AF77" s="7"/>
      <c r="AG77" s="7"/>
      <c r="AH77" s="6"/>
      <c r="AI77" s="6" t="s">
        <v>573</v>
      </c>
      <c r="AJ77" s="6" t="s">
        <v>386</v>
      </c>
      <c r="AK77" s="6"/>
      <c r="AL77" s="6"/>
      <c r="AM77" s="6" t="s">
        <v>386</v>
      </c>
      <c r="AN77" s="6"/>
      <c r="AO77" s="6" t="s">
        <v>386</v>
      </c>
      <c r="AP77" s="6"/>
      <c r="AQ77" s="6"/>
      <c r="AR77" s="6"/>
      <c r="AS77" s="6"/>
      <c r="AT77" s="6" t="s">
        <v>386</v>
      </c>
      <c r="AU77" s="6"/>
      <c r="AV77" s="6"/>
      <c r="AW77" s="6" t="s">
        <v>386</v>
      </c>
      <c r="AX77" s="6"/>
      <c r="AY77" s="6"/>
      <c r="AZ77" s="6" t="s">
        <v>386</v>
      </c>
      <c r="BA77" s="6"/>
      <c r="BB77" s="6"/>
      <c r="BC77" s="6"/>
      <c r="BD77" s="6"/>
      <c r="BE77" s="6"/>
      <c r="BF77" s="6"/>
      <c r="BG77" s="6"/>
      <c r="BH77" s="6"/>
      <c r="BI77" s="6"/>
      <c r="BJ77" s="6"/>
      <c r="BK77" s="6"/>
      <c r="BL77" s="6"/>
      <c r="BM77" s="6"/>
      <c r="BN77" s="6"/>
    </row>
    <row r="78" ht="51" customHeight="1" spans="1:66">
      <c r="A78" s="6">
        <v>75</v>
      </c>
      <c r="B78" s="6" t="s">
        <v>1458</v>
      </c>
      <c r="C78" s="6" t="s">
        <v>1459</v>
      </c>
      <c r="D78" s="6" t="s">
        <v>97</v>
      </c>
      <c r="E78" s="6"/>
      <c r="F78" s="6" t="s">
        <v>133</v>
      </c>
      <c r="G78" s="6">
        <v>202404</v>
      </c>
      <c r="H78" s="6">
        <v>202404</v>
      </c>
      <c r="I78" s="6">
        <v>202512</v>
      </c>
      <c r="J78" s="6" t="s">
        <v>95</v>
      </c>
      <c r="K78" s="6"/>
      <c r="L78" s="6"/>
      <c r="M78" s="62"/>
      <c r="N78" s="6"/>
      <c r="O78" s="6" t="s">
        <v>69</v>
      </c>
      <c r="P78" s="6"/>
      <c r="Q78" s="6"/>
      <c r="R78" s="6">
        <v>11495.44</v>
      </c>
      <c r="S78" s="6">
        <v>6000</v>
      </c>
      <c r="T78" s="6" t="s">
        <v>511</v>
      </c>
      <c r="U78" s="6" t="s">
        <v>129</v>
      </c>
      <c r="V78" s="6" t="s">
        <v>658</v>
      </c>
      <c r="W78" s="6" t="s">
        <v>1460</v>
      </c>
      <c r="X78" s="6" t="s">
        <v>97</v>
      </c>
      <c r="Y78" s="6" t="s">
        <v>406</v>
      </c>
      <c r="Z78" s="6">
        <v>13904725427</v>
      </c>
      <c r="AA78" s="6" t="s">
        <v>414</v>
      </c>
      <c r="AB78" s="6">
        <v>13848529557</v>
      </c>
      <c r="AC78" s="6">
        <v>82.8</v>
      </c>
      <c r="AD78" s="6"/>
      <c r="AE78" s="6"/>
      <c r="AF78" s="7"/>
      <c r="AG78" s="7"/>
      <c r="AH78" s="6"/>
      <c r="AI78" s="6" t="s">
        <v>1461</v>
      </c>
      <c r="AJ78" s="6" t="s">
        <v>379</v>
      </c>
      <c r="AK78" s="6" t="s">
        <v>387</v>
      </c>
      <c r="AL78" s="6"/>
      <c r="AM78" s="6" t="s">
        <v>386</v>
      </c>
      <c r="AN78" s="6"/>
      <c r="AO78" s="6" t="s">
        <v>386</v>
      </c>
      <c r="AP78" s="6"/>
      <c r="AQ78" s="6"/>
      <c r="AR78" s="6"/>
      <c r="AS78" s="6"/>
      <c r="AT78" s="6" t="s">
        <v>386</v>
      </c>
      <c r="AU78" s="6"/>
      <c r="AV78" s="6"/>
      <c r="AW78" s="6" t="s">
        <v>386</v>
      </c>
      <c r="AX78" s="6"/>
      <c r="AY78" s="6"/>
      <c r="AZ78" s="6" t="s">
        <v>386</v>
      </c>
      <c r="BA78" s="6"/>
      <c r="BB78" s="6"/>
      <c r="BC78" s="6"/>
      <c r="BD78" s="6"/>
      <c r="BE78" s="6"/>
      <c r="BF78" s="6"/>
      <c r="BG78" s="6"/>
      <c r="BH78" s="6"/>
      <c r="BI78" s="6"/>
      <c r="BJ78" s="6"/>
      <c r="BK78" s="6"/>
      <c r="BL78" s="6"/>
      <c r="BM78" s="6"/>
      <c r="BN78" s="6"/>
    </row>
    <row r="79" ht="51" customHeight="1" spans="1:66">
      <c r="A79" s="6">
        <v>76</v>
      </c>
      <c r="B79" s="6" t="s">
        <v>1462</v>
      </c>
      <c r="C79" s="6" t="s">
        <v>557</v>
      </c>
      <c r="D79" s="6" t="s">
        <v>97</v>
      </c>
      <c r="E79" s="6"/>
      <c r="F79" s="6" t="s">
        <v>133</v>
      </c>
      <c r="G79" s="6">
        <v>202405</v>
      </c>
      <c r="H79" s="6">
        <v>202405</v>
      </c>
      <c r="I79" s="6">
        <v>202512</v>
      </c>
      <c r="J79" s="6" t="s">
        <v>95</v>
      </c>
      <c r="K79" s="6"/>
      <c r="L79" s="6"/>
      <c r="M79" s="62"/>
      <c r="N79" s="6"/>
      <c r="O79" s="6" t="s">
        <v>69</v>
      </c>
      <c r="P79" s="6"/>
      <c r="Q79" s="6"/>
      <c r="R79" s="6">
        <v>5940</v>
      </c>
      <c r="S79" s="6">
        <v>3000</v>
      </c>
      <c r="T79" s="6" t="s">
        <v>511</v>
      </c>
      <c r="U79" s="6" t="s">
        <v>129</v>
      </c>
      <c r="V79" s="6" t="s">
        <v>658</v>
      </c>
      <c r="W79" s="6" t="s">
        <v>796</v>
      </c>
      <c r="X79" s="6" t="s">
        <v>97</v>
      </c>
      <c r="Y79" s="6" t="s">
        <v>406</v>
      </c>
      <c r="Z79" s="6">
        <v>13904725427</v>
      </c>
      <c r="AA79" s="6" t="s">
        <v>414</v>
      </c>
      <c r="AB79" s="6">
        <v>13848529557</v>
      </c>
      <c r="AC79" s="6"/>
      <c r="AD79" s="6"/>
      <c r="AE79" s="6"/>
      <c r="AF79" s="7"/>
      <c r="AG79" s="7"/>
      <c r="AH79" s="6"/>
      <c r="AI79" s="6" t="s">
        <v>573</v>
      </c>
      <c r="AJ79" s="6" t="s">
        <v>386</v>
      </c>
      <c r="AK79" s="6"/>
      <c r="AL79" s="6"/>
      <c r="AM79" s="6" t="s">
        <v>386</v>
      </c>
      <c r="AN79" s="6"/>
      <c r="AO79" s="6" t="s">
        <v>386</v>
      </c>
      <c r="AP79" s="6"/>
      <c r="AQ79" s="6"/>
      <c r="AR79" s="6"/>
      <c r="AS79" s="6"/>
      <c r="AT79" s="6" t="s">
        <v>386</v>
      </c>
      <c r="AU79" s="6"/>
      <c r="AV79" s="6"/>
      <c r="AW79" s="6" t="s">
        <v>386</v>
      </c>
      <c r="AX79" s="6"/>
      <c r="AY79" s="6"/>
      <c r="AZ79" s="6" t="s">
        <v>386</v>
      </c>
      <c r="BA79" s="6"/>
      <c r="BB79" s="6"/>
      <c r="BC79" s="6"/>
      <c r="BD79" s="6"/>
      <c r="BE79" s="6"/>
      <c r="BF79" s="6"/>
      <c r="BG79" s="6"/>
      <c r="BH79" s="6"/>
      <c r="BI79" s="6"/>
      <c r="BJ79" s="13"/>
      <c r="BK79" s="13"/>
      <c r="BL79" s="13"/>
      <c r="BM79" s="13"/>
      <c r="BN79" s="13"/>
    </row>
    <row r="80" ht="51" customHeight="1" spans="1:61">
      <c r="A80" s="6">
        <v>77</v>
      </c>
      <c r="B80" s="6" t="s">
        <v>1463</v>
      </c>
      <c r="C80" s="7" t="s">
        <v>557</v>
      </c>
      <c r="D80" s="6" t="s">
        <v>235</v>
      </c>
      <c r="E80" s="6" t="s">
        <v>483</v>
      </c>
      <c r="F80" s="6" t="s">
        <v>1464</v>
      </c>
      <c r="G80" s="6">
        <v>202308</v>
      </c>
      <c r="H80" s="7">
        <v>202403</v>
      </c>
      <c r="I80" s="6">
        <v>203207</v>
      </c>
      <c r="J80" s="7" t="s">
        <v>95</v>
      </c>
      <c r="K80" s="7"/>
      <c r="L80" s="7"/>
      <c r="M80" s="63"/>
      <c r="N80" s="7"/>
      <c r="O80" s="6" t="s">
        <v>69</v>
      </c>
      <c r="P80" s="6"/>
      <c r="Q80" s="6"/>
      <c r="R80" s="6">
        <v>5920</v>
      </c>
      <c r="S80" s="6">
        <v>900</v>
      </c>
      <c r="T80" s="6" t="s">
        <v>547</v>
      </c>
      <c r="U80" s="6" t="s">
        <v>129</v>
      </c>
      <c r="V80" s="6" t="s">
        <v>658</v>
      </c>
      <c r="W80" s="6" t="s">
        <v>1465</v>
      </c>
      <c r="X80" s="6" t="s">
        <v>235</v>
      </c>
      <c r="Y80" s="6"/>
      <c r="Z80" s="6"/>
      <c r="AA80" s="7" t="s">
        <v>483</v>
      </c>
      <c r="AB80" s="7">
        <v>2143062</v>
      </c>
      <c r="AC80" s="7"/>
      <c r="AD80" s="7"/>
      <c r="AE80" s="7"/>
      <c r="AF80" s="7"/>
      <c r="AG80" s="7"/>
      <c r="AH80" s="7"/>
      <c r="AI80" s="7"/>
      <c r="AJ80" s="7"/>
      <c r="AK80" s="7"/>
      <c r="AL80" s="7"/>
      <c r="AM80" s="7"/>
      <c r="AN80" s="7"/>
      <c r="AO80" s="7"/>
      <c r="AP80" s="7"/>
      <c r="AQ80" s="7"/>
      <c r="AR80" s="7"/>
      <c r="AS80" s="7"/>
      <c r="AT80" s="7"/>
      <c r="AU80" s="7"/>
      <c r="AV80" s="7"/>
      <c r="AW80" s="7"/>
      <c r="AX80" s="7"/>
      <c r="AY80" s="7"/>
      <c r="AZ80" s="7"/>
      <c r="BA80" s="11"/>
      <c r="BB80" s="11"/>
      <c r="BC80" s="11"/>
      <c r="BD80" s="11"/>
      <c r="BE80" s="11"/>
      <c r="BF80" s="11"/>
      <c r="BG80" s="11"/>
      <c r="BH80" s="11"/>
      <c r="BI80" s="11"/>
    </row>
    <row r="81" ht="51" customHeight="1" spans="1:66">
      <c r="A81" s="6">
        <v>78</v>
      </c>
      <c r="B81" s="6" t="s">
        <v>770</v>
      </c>
      <c r="C81" s="6" t="s">
        <v>771</v>
      </c>
      <c r="D81" s="6" t="s">
        <v>97</v>
      </c>
      <c r="E81" s="6"/>
      <c r="F81" s="6" t="s">
        <v>13</v>
      </c>
      <c r="G81" s="6">
        <v>202308</v>
      </c>
      <c r="H81" s="6">
        <v>202404</v>
      </c>
      <c r="I81" s="6">
        <v>202412</v>
      </c>
      <c r="J81" s="6" t="s">
        <v>95</v>
      </c>
      <c r="K81" s="6"/>
      <c r="L81" s="6"/>
      <c r="M81" s="62"/>
      <c r="N81" s="6"/>
      <c r="O81" s="6" t="s">
        <v>69</v>
      </c>
      <c r="P81" s="6"/>
      <c r="Q81" s="6"/>
      <c r="R81" s="6">
        <v>5438.4</v>
      </c>
      <c r="S81" s="6">
        <v>3500</v>
      </c>
      <c r="T81" s="6" t="s">
        <v>511</v>
      </c>
      <c r="U81" s="6" t="s">
        <v>129</v>
      </c>
      <c r="V81" s="6" t="s">
        <v>495</v>
      </c>
      <c r="W81" s="6" t="s">
        <v>772</v>
      </c>
      <c r="X81" s="6" t="s">
        <v>97</v>
      </c>
      <c r="Y81" s="6" t="s">
        <v>406</v>
      </c>
      <c r="Z81" s="6">
        <v>13904725427</v>
      </c>
      <c r="AA81" s="6" t="s">
        <v>414</v>
      </c>
      <c r="AB81" s="6">
        <v>13848529557</v>
      </c>
      <c r="AC81" s="6">
        <v>100.43</v>
      </c>
      <c r="AD81" s="6"/>
      <c r="AE81" s="6"/>
      <c r="AF81" s="7"/>
      <c r="AG81" s="7"/>
      <c r="AH81" s="6"/>
      <c r="AI81" s="6" t="s">
        <v>1466</v>
      </c>
      <c r="AJ81" s="6" t="s">
        <v>379</v>
      </c>
      <c r="AK81" s="6" t="s">
        <v>387</v>
      </c>
      <c r="AL81" s="6"/>
      <c r="AM81" s="6" t="s">
        <v>386</v>
      </c>
      <c r="AN81" s="6"/>
      <c r="AO81" s="6" t="s">
        <v>386</v>
      </c>
      <c r="AP81" s="6"/>
      <c r="AQ81" s="6"/>
      <c r="AR81" s="6"/>
      <c r="AS81" s="6"/>
      <c r="AT81" s="6" t="s">
        <v>386</v>
      </c>
      <c r="AU81" s="6"/>
      <c r="AV81" s="6"/>
      <c r="AW81" s="6" t="s">
        <v>386</v>
      </c>
      <c r="AX81" s="6"/>
      <c r="AY81" s="6"/>
      <c r="AZ81" s="6" t="s">
        <v>386</v>
      </c>
      <c r="BA81" s="6"/>
      <c r="BB81" s="6"/>
      <c r="BC81" s="6"/>
      <c r="BD81" s="6"/>
      <c r="BE81" s="6"/>
      <c r="BF81" s="6"/>
      <c r="BG81" s="6"/>
      <c r="BH81" s="6"/>
      <c r="BI81" s="6"/>
      <c r="BJ81" s="13"/>
      <c r="BK81" s="13"/>
      <c r="BL81" s="13"/>
      <c r="BM81" s="13"/>
      <c r="BN81" s="13"/>
    </row>
    <row r="82" ht="51" customHeight="1" spans="1:66">
      <c r="A82" s="6">
        <v>79</v>
      </c>
      <c r="B82" s="6" t="s">
        <v>778</v>
      </c>
      <c r="C82" s="6" t="s">
        <v>779</v>
      </c>
      <c r="D82" s="6" t="s">
        <v>97</v>
      </c>
      <c r="E82" s="6"/>
      <c r="F82" s="6" t="s">
        <v>13</v>
      </c>
      <c r="G82" s="6">
        <v>202308</v>
      </c>
      <c r="H82" s="6">
        <v>202404</v>
      </c>
      <c r="I82" s="6">
        <v>202412</v>
      </c>
      <c r="J82" s="6" t="s">
        <v>95</v>
      </c>
      <c r="K82" s="6"/>
      <c r="L82" s="6"/>
      <c r="M82" s="62"/>
      <c r="N82" s="6"/>
      <c r="O82" s="6" t="s">
        <v>69</v>
      </c>
      <c r="P82" s="6"/>
      <c r="Q82" s="6"/>
      <c r="R82" s="6">
        <v>5284.29</v>
      </c>
      <c r="S82" s="6">
        <v>3500</v>
      </c>
      <c r="T82" s="6" t="s">
        <v>511</v>
      </c>
      <c r="U82" s="6" t="s">
        <v>129</v>
      </c>
      <c r="V82" s="6" t="s">
        <v>495</v>
      </c>
      <c r="W82" s="6" t="s">
        <v>1467</v>
      </c>
      <c r="X82" s="6" t="s">
        <v>97</v>
      </c>
      <c r="Y82" s="6" t="s">
        <v>406</v>
      </c>
      <c r="Z82" s="6">
        <v>13904725427</v>
      </c>
      <c r="AA82" s="6" t="s">
        <v>414</v>
      </c>
      <c r="AB82" s="6">
        <v>13848529557</v>
      </c>
      <c r="AC82" s="6">
        <v>88.68</v>
      </c>
      <c r="AD82" s="6"/>
      <c r="AE82" s="6"/>
      <c r="AF82" s="7"/>
      <c r="AG82" s="7"/>
      <c r="AH82" s="6"/>
      <c r="AI82" s="6" t="s">
        <v>1468</v>
      </c>
      <c r="AJ82" s="6" t="s">
        <v>379</v>
      </c>
      <c r="AK82" s="6" t="s">
        <v>387</v>
      </c>
      <c r="AL82" s="6"/>
      <c r="AM82" s="6" t="s">
        <v>386</v>
      </c>
      <c r="AN82" s="6"/>
      <c r="AO82" s="6" t="s">
        <v>386</v>
      </c>
      <c r="AP82" s="6"/>
      <c r="AQ82" s="6"/>
      <c r="AR82" s="6"/>
      <c r="AS82" s="6"/>
      <c r="AT82" s="6" t="s">
        <v>386</v>
      </c>
      <c r="AU82" s="6"/>
      <c r="AV82" s="6"/>
      <c r="AW82" s="6" t="s">
        <v>386</v>
      </c>
      <c r="AX82" s="6"/>
      <c r="AY82" s="6"/>
      <c r="AZ82" s="6" t="s">
        <v>386</v>
      </c>
      <c r="BA82" s="6"/>
      <c r="BB82" s="6"/>
      <c r="BC82" s="6"/>
      <c r="BD82" s="6"/>
      <c r="BE82" s="6"/>
      <c r="BF82" s="6"/>
      <c r="BG82" s="6"/>
      <c r="BH82" s="6"/>
      <c r="BI82" s="6"/>
      <c r="BJ82" s="13"/>
      <c r="BK82" s="13"/>
      <c r="BL82" s="13"/>
      <c r="BM82" s="13"/>
      <c r="BN82" s="13"/>
    </row>
    <row r="83" ht="51" customHeight="1" spans="1:66">
      <c r="A83" s="6">
        <v>80</v>
      </c>
      <c r="B83" s="6" t="s">
        <v>1469</v>
      </c>
      <c r="C83" s="6" t="s">
        <v>557</v>
      </c>
      <c r="D83" s="6" t="s">
        <v>1352</v>
      </c>
      <c r="E83" s="6"/>
      <c r="F83" s="6" t="s">
        <v>133</v>
      </c>
      <c r="G83" s="6"/>
      <c r="H83" s="6">
        <v>202405</v>
      </c>
      <c r="I83" s="6">
        <v>202512</v>
      </c>
      <c r="J83" s="6" t="s">
        <v>14</v>
      </c>
      <c r="K83" s="6"/>
      <c r="L83" s="6"/>
      <c r="M83" s="6"/>
      <c r="N83" s="6"/>
      <c r="O83" s="6" t="s">
        <v>1288</v>
      </c>
      <c r="P83" s="6"/>
      <c r="Q83" s="6"/>
      <c r="R83" s="6">
        <v>400000</v>
      </c>
      <c r="S83" s="6">
        <v>200000</v>
      </c>
      <c r="T83" s="6"/>
      <c r="U83" s="6" t="s">
        <v>129</v>
      </c>
      <c r="V83" s="6"/>
      <c r="W83" s="6" t="s">
        <v>1470</v>
      </c>
      <c r="X83" s="6" t="s">
        <v>203</v>
      </c>
      <c r="Y83" s="6"/>
      <c r="Z83" s="6"/>
      <c r="AA83" s="6" t="s">
        <v>901</v>
      </c>
      <c r="AB83" s="6">
        <v>13342904741</v>
      </c>
      <c r="AC83" s="6"/>
      <c r="AD83" s="6"/>
      <c r="AE83" s="6"/>
      <c r="AF83" s="7"/>
      <c r="AG83" s="7"/>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13"/>
      <c r="BK83" s="13"/>
      <c r="BL83" s="13"/>
      <c r="BM83" s="13"/>
      <c r="BN83" s="13"/>
    </row>
    <row r="84" ht="51" customHeight="1" spans="1:66">
      <c r="A84" s="6">
        <v>81</v>
      </c>
      <c r="B84" s="6" t="s">
        <v>1471</v>
      </c>
      <c r="C84" s="6" t="s">
        <v>557</v>
      </c>
      <c r="D84" s="6" t="s">
        <v>1352</v>
      </c>
      <c r="E84" s="6"/>
      <c r="F84" s="6" t="s">
        <v>133</v>
      </c>
      <c r="G84" s="6"/>
      <c r="H84" s="6">
        <v>202405</v>
      </c>
      <c r="I84" s="6">
        <v>202512</v>
      </c>
      <c r="J84" s="6" t="s">
        <v>14</v>
      </c>
      <c r="K84" s="6"/>
      <c r="L84" s="6"/>
      <c r="M84" s="6"/>
      <c r="N84" s="6"/>
      <c r="O84" s="6" t="s">
        <v>1288</v>
      </c>
      <c r="P84" s="6"/>
      <c r="Q84" s="6"/>
      <c r="R84" s="6">
        <v>500000</v>
      </c>
      <c r="S84" s="6">
        <v>200000</v>
      </c>
      <c r="T84" s="6"/>
      <c r="U84" s="6" t="s">
        <v>129</v>
      </c>
      <c r="V84" s="6"/>
      <c r="W84" s="6" t="s">
        <v>1472</v>
      </c>
      <c r="X84" s="6" t="s">
        <v>1473</v>
      </c>
      <c r="Y84" s="6"/>
      <c r="Z84" s="6"/>
      <c r="AA84" s="6" t="s">
        <v>1474</v>
      </c>
      <c r="AB84" s="6">
        <v>13510961665</v>
      </c>
      <c r="AC84" s="6"/>
      <c r="AD84" s="6"/>
      <c r="AE84" s="6"/>
      <c r="AF84" s="7"/>
      <c r="AG84" s="7"/>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13"/>
      <c r="BK84" s="13"/>
      <c r="BL84" s="13"/>
      <c r="BM84" s="13"/>
      <c r="BN84" s="13"/>
    </row>
    <row r="85" ht="51" customHeight="1" spans="1:66">
      <c r="A85" s="6">
        <v>82</v>
      </c>
      <c r="B85" s="6" t="s">
        <v>1475</v>
      </c>
      <c r="C85" s="6" t="s">
        <v>805</v>
      </c>
      <c r="D85" s="6" t="s">
        <v>1064</v>
      </c>
      <c r="E85" s="6"/>
      <c r="F85" s="6" t="s">
        <v>128</v>
      </c>
      <c r="G85" s="6"/>
      <c r="H85" s="6">
        <v>202404</v>
      </c>
      <c r="I85" s="6">
        <v>202612</v>
      </c>
      <c r="J85" s="6" t="s">
        <v>14</v>
      </c>
      <c r="K85" s="6"/>
      <c r="L85" s="6"/>
      <c r="M85" s="6"/>
      <c r="N85" s="6"/>
      <c r="O85" s="6" t="s">
        <v>106</v>
      </c>
      <c r="P85" s="6"/>
      <c r="Q85" s="6"/>
      <c r="R85" s="6">
        <v>95000</v>
      </c>
      <c r="S85" s="6">
        <v>30000</v>
      </c>
      <c r="T85" s="6"/>
      <c r="U85" s="6" t="s">
        <v>129</v>
      </c>
      <c r="V85" s="6"/>
      <c r="W85" s="6" t="s">
        <v>1476</v>
      </c>
      <c r="X85" s="6" t="s">
        <v>244</v>
      </c>
      <c r="Y85" s="6"/>
      <c r="Z85" s="6"/>
      <c r="AA85" s="6" t="s">
        <v>806</v>
      </c>
      <c r="AB85" s="6">
        <v>17614728666</v>
      </c>
      <c r="AC85" s="6"/>
      <c r="AD85" s="6"/>
      <c r="AE85" s="6"/>
      <c r="AF85" s="7"/>
      <c r="AG85" s="7"/>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13"/>
      <c r="BK85" s="13"/>
      <c r="BL85" s="13"/>
      <c r="BM85" s="13"/>
      <c r="BN85" s="13"/>
    </row>
    <row r="86" ht="51" customHeight="1" spans="1:61">
      <c r="A86" s="6"/>
      <c r="C86" s="6"/>
      <c r="D86" s="6"/>
      <c r="E86" s="6"/>
      <c r="F86" s="6"/>
      <c r="G86" s="6"/>
      <c r="H86" s="6"/>
      <c r="I86" s="6"/>
      <c r="J86" s="6"/>
      <c r="K86" s="6"/>
      <c r="L86" s="6"/>
      <c r="M86" s="62"/>
      <c r="N86" s="6"/>
      <c r="O86" s="6"/>
      <c r="P86" s="6"/>
      <c r="Q86" s="6"/>
      <c r="R86" s="6"/>
      <c r="S86" s="9"/>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row>
    <row r="87" ht="51" customHeight="1" spans="1:61">
      <c r="A87" s="6"/>
      <c r="B87" s="6" t="s">
        <v>295</v>
      </c>
      <c r="C87" s="6"/>
      <c r="D87" s="6"/>
      <c r="E87" s="6"/>
      <c r="F87" s="6"/>
      <c r="G87" s="6"/>
      <c r="H87" s="6"/>
      <c r="I87" s="6"/>
      <c r="J87" s="6"/>
      <c r="K87" s="6"/>
      <c r="L87" s="6"/>
      <c r="M87" s="62"/>
      <c r="N87" s="6"/>
      <c r="O87" s="6"/>
      <c r="P87" s="6"/>
      <c r="Q87" s="6"/>
      <c r="R87" s="6">
        <f>SUM(R4:R86)</f>
        <v>8333980.57</v>
      </c>
      <c r="S87" s="6">
        <f>SUM(S4:S86)</f>
        <v>3603420.935</v>
      </c>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row>
    <row r="99" ht="51" customHeight="1" spans="1:61">
      <c r="A99" s="6" t="s">
        <v>1477</v>
      </c>
      <c r="B99" s="6" t="s">
        <v>1478</v>
      </c>
      <c r="C99" s="6" t="s">
        <v>1479</v>
      </c>
      <c r="D99" s="6" t="s">
        <v>1480</v>
      </c>
      <c r="E99" s="6"/>
      <c r="F99" s="6">
        <v>2022</v>
      </c>
      <c r="G99" s="6" t="s">
        <v>1481</v>
      </c>
      <c r="H99" s="6" t="s">
        <v>1482</v>
      </c>
      <c r="I99" s="6"/>
      <c r="J99" s="6"/>
      <c r="K99" s="6"/>
      <c r="L99" s="6"/>
      <c r="M99" s="62"/>
      <c r="N99" s="6"/>
      <c r="O99" s="6"/>
      <c r="P99" s="6"/>
      <c r="Q99" s="6">
        <v>8400</v>
      </c>
      <c r="R99" s="6">
        <v>8400</v>
      </c>
      <c r="S99" s="6"/>
      <c r="T99" s="6"/>
      <c r="U99" s="6"/>
      <c r="V99" s="6"/>
      <c r="W99" s="6" t="s">
        <v>1483</v>
      </c>
      <c r="X99" s="6" t="s">
        <v>1484</v>
      </c>
      <c r="Y99" s="6" t="s">
        <v>1485</v>
      </c>
      <c r="Z99" s="6" t="s">
        <v>1486</v>
      </c>
      <c r="AA99" s="6" t="s">
        <v>1487</v>
      </c>
      <c r="AB99" s="6" t="s">
        <v>1486</v>
      </c>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row>
    <row r="100" ht="51" customHeight="1" spans="1:61">
      <c r="A100" s="6" t="s">
        <v>1477</v>
      </c>
      <c r="B100" s="6" t="s">
        <v>1488</v>
      </c>
      <c r="C100" s="6" t="s">
        <v>1489</v>
      </c>
      <c r="D100" s="6"/>
      <c r="E100" s="6"/>
      <c r="F100" s="6" t="s">
        <v>1490</v>
      </c>
      <c r="G100" s="6" t="s">
        <v>1491</v>
      </c>
      <c r="H100" s="6" t="s">
        <v>1492</v>
      </c>
      <c r="I100" s="6"/>
      <c r="J100" s="6"/>
      <c r="K100" s="6"/>
      <c r="L100" s="6"/>
      <c r="M100" s="62"/>
      <c r="N100" s="6"/>
      <c r="O100" s="6"/>
      <c r="P100" s="6"/>
      <c r="Q100" s="6">
        <v>8388.64</v>
      </c>
      <c r="R100" s="6">
        <v>8388.64</v>
      </c>
      <c r="S100" s="6"/>
      <c r="T100" s="6"/>
      <c r="U100" s="6"/>
      <c r="V100" s="6"/>
      <c r="W100" s="6" t="s">
        <v>1493</v>
      </c>
      <c r="X100" s="6" t="s">
        <v>100</v>
      </c>
      <c r="Y100" s="6" t="s">
        <v>1494</v>
      </c>
      <c r="Z100" s="6" t="s">
        <v>1495</v>
      </c>
      <c r="AA100" s="6" t="s">
        <v>1496</v>
      </c>
      <c r="AB100" s="6" t="s">
        <v>1495</v>
      </c>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row>
    <row r="101" ht="51" customHeight="1" spans="1:61">
      <c r="A101" s="6" t="s">
        <v>1477</v>
      </c>
      <c r="B101" s="6" t="s">
        <v>1497</v>
      </c>
      <c r="C101" s="6" t="s">
        <v>1498</v>
      </c>
      <c r="D101" s="6"/>
      <c r="E101" s="6"/>
      <c r="F101" s="6" t="s">
        <v>13</v>
      </c>
      <c r="G101" s="6" t="s">
        <v>1499</v>
      </c>
      <c r="H101" s="6" t="s">
        <v>1500</v>
      </c>
      <c r="I101" s="6"/>
      <c r="J101" s="6"/>
      <c r="K101" s="6"/>
      <c r="L101" s="6"/>
      <c r="M101" s="62"/>
      <c r="N101" s="6"/>
      <c r="O101" s="6"/>
      <c r="P101" s="6"/>
      <c r="Q101" s="6">
        <v>12455.03</v>
      </c>
      <c r="R101" s="6">
        <v>12455.03</v>
      </c>
      <c r="S101" s="6"/>
      <c r="T101" s="6"/>
      <c r="U101" s="6"/>
      <c r="V101" s="6"/>
      <c r="W101" s="6" t="s">
        <v>1501</v>
      </c>
      <c r="X101" s="6" t="s">
        <v>1502</v>
      </c>
      <c r="Y101" s="6" t="s">
        <v>1503</v>
      </c>
      <c r="Z101" s="6" t="s">
        <v>1504</v>
      </c>
      <c r="AA101" s="6" t="s">
        <v>1505</v>
      </c>
      <c r="AB101" s="6" t="s">
        <v>1504</v>
      </c>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 customHeight="1" spans="1:61">
      <c r="A102" s="6" t="s">
        <v>1477</v>
      </c>
      <c r="B102" s="6" t="s">
        <v>1007</v>
      </c>
      <c r="C102" s="6" t="s">
        <v>1261</v>
      </c>
      <c r="D102" s="6"/>
      <c r="E102" s="6"/>
      <c r="F102" s="6">
        <v>2023</v>
      </c>
      <c r="G102" s="6" t="s">
        <v>1506</v>
      </c>
      <c r="H102" s="6" t="s">
        <v>1507</v>
      </c>
      <c r="I102" s="6"/>
      <c r="J102" s="6"/>
      <c r="K102" s="6"/>
      <c r="L102" s="6"/>
      <c r="M102" s="62"/>
      <c r="N102" s="6"/>
      <c r="O102" s="6"/>
      <c r="P102" s="6"/>
      <c r="Q102" s="6">
        <v>10000</v>
      </c>
      <c r="R102" s="6">
        <v>10000</v>
      </c>
      <c r="S102" s="6"/>
      <c r="T102" s="6"/>
      <c r="U102" s="6"/>
      <c r="V102" s="6"/>
      <c r="W102" s="6" t="s">
        <v>1508</v>
      </c>
      <c r="X102" s="6" t="s">
        <v>1266</v>
      </c>
      <c r="Y102" s="6" t="s">
        <v>1263</v>
      </c>
      <c r="Z102" s="6" t="s">
        <v>1267</v>
      </c>
      <c r="AA102" s="6" t="s">
        <v>1268</v>
      </c>
      <c r="AB102" s="6" t="s">
        <v>1269</v>
      </c>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 customHeight="1" spans="1:61">
      <c r="A103" s="6" t="s">
        <v>1477</v>
      </c>
      <c r="B103" s="6" t="s">
        <v>1509</v>
      </c>
      <c r="C103" s="6" t="s">
        <v>1510</v>
      </c>
      <c r="D103" s="6"/>
      <c r="E103" s="6"/>
      <c r="F103" s="6" t="s">
        <v>13</v>
      </c>
      <c r="G103" s="6" t="s">
        <v>1511</v>
      </c>
      <c r="H103" s="6" t="s">
        <v>1512</v>
      </c>
      <c r="I103" s="6"/>
      <c r="J103" s="6"/>
      <c r="K103" s="6"/>
      <c r="L103" s="6"/>
      <c r="M103" s="62"/>
      <c r="N103" s="6"/>
      <c r="O103" s="6"/>
      <c r="P103" s="6"/>
      <c r="Q103" s="6">
        <v>120000</v>
      </c>
      <c r="R103" s="6">
        <v>120000</v>
      </c>
      <c r="S103" s="6"/>
      <c r="T103" s="6"/>
      <c r="U103" s="6"/>
      <c r="V103" s="6"/>
      <c r="W103" s="6" t="s">
        <v>1513</v>
      </c>
      <c r="X103" s="6" t="s">
        <v>1167</v>
      </c>
      <c r="Y103" s="6" t="s">
        <v>1514</v>
      </c>
      <c r="Z103" s="6" t="s">
        <v>1515</v>
      </c>
      <c r="AA103" s="6" t="s">
        <v>1514</v>
      </c>
      <c r="AB103" s="6" t="s">
        <v>1515</v>
      </c>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 customHeight="1" spans="1:61">
      <c r="A104" s="6" t="s">
        <v>694</v>
      </c>
      <c r="B104" s="6" t="s">
        <v>1516</v>
      </c>
      <c r="C104" s="6" t="s">
        <v>1517</v>
      </c>
      <c r="D104" s="6" t="s">
        <v>1064</v>
      </c>
      <c r="E104" s="6"/>
      <c r="F104" s="6" t="s">
        <v>13</v>
      </c>
      <c r="G104" s="6" t="s">
        <v>1518</v>
      </c>
      <c r="H104" s="6" t="s">
        <v>1519</v>
      </c>
      <c r="I104" s="6"/>
      <c r="J104" s="6"/>
      <c r="K104" s="6"/>
      <c r="L104" s="6"/>
      <c r="M104" s="62"/>
      <c r="N104" s="6"/>
      <c r="O104" s="6" t="s">
        <v>122</v>
      </c>
      <c r="P104" s="6"/>
      <c r="Q104" s="6">
        <v>8724.3</v>
      </c>
      <c r="R104" s="6">
        <v>8724.3</v>
      </c>
      <c r="S104" s="9">
        <v>4362.15</v>
      </c>
      <c r="T104" s="6"/>
      <c r="U104" s="6" t="s">
        <v>129</v>
      </c>
      <c r="V104" s="6"/>
      <c r="W104" s="6" t="s">
        <v>1520</v>
      </c>
      <c r="X104" s="6" t="s">
        <v>1502</v>
      </c>
      <c r="Y104" s="6" t="s">
        <v>1503</v>
      </c>
      <c r="Z104" s="6" t="s">
        <v>1504</v>
      </c>
      <c r="AA104" s="6" t="s">
        <v>1521</v>
      </c>
      <c r="AB104" s="6" t="s">
        <v>1522</v>
      </c>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8" spans="2:2">
      <c r="B108" s="3" t="s">
        <v>1351</v>
      </c>
    </row>
    <row r="109" spans="2:2">
      <c r="B109" s="3" t="s">
        <v>1354</v>
      </c>
    </row>
    <row r="110" spans="2:2">
      <c r="B110" s="3" t="s">
        <v>1358</v>
      </c>
    </row>
    <row r="111" spans="2:2">
      <c r="B111" s="3" t="s">
        <v>1364</v>
      </c>
    </row>
    <row r="112" spans="2:2">
      <c r="B112" s="3" t="s">
        <v>1367</v>
      </c>
    </row>
    <row r="113" spans="2:2">
      <c r="B113" s="3" t="s">
        <v>1378</v>
      </c>
    </row>
    <row r="114" spans="2:2">
      <c r="B114" s="3" t="s">
        <v>132</v>
      </c>
    </row>
    <row r="115" spans="2:2">
      <c r="B115" s="3" t="s">
        <v>1383</v>
      </c>
    </row>
    <row r="116" spans="2:2">
      <c r="B116" s="3" t="s">
        <v>72</v>
      </c>
    </row>
    <row r="117" spans="2:2">
      <c r="B117" s="3" t="s">
        <v>1389</v>
      </c>
    </row>
    <row r="118" spans="2:2">
      <c r="B118" s="3" t="s">
        <v>1392</v>
      </c>
    </row>
    <row r="119" spans="2:2">
      <c r="B119" s="3" t="s">
        <v>150</v>
      </c>
    </row>
    <row r="120" spans="2:2">
      <c r="B120" s="3" t="s">
        <v>220</v>
      </c>
    </row>
    <row r="121" spans="2:2">
      <c r="B121" s="3" t="s">
        <v>164</v>
      </c>
    </row>
    <row r="122" spans="2:2">
      <c r="B122" s="3" t="s">
        <v>1400</v>
      </c>
    </row>
    <row r="123" spans="2:2">
      <c r="B123" s="3" t="s">
        <v>993</v>
      </c>
    </row>
    <row r="124" spans="2:2">
      <c r="B124" s="3" t="s">
        <v>1405</v>
      </c>
    </row>
    <row r="125" spans="2:2">
      <c r="B125" s="3" t="s">
        <v>1408</v>
      </c>
    </row>
    <row r="126" spans="2:2">
      <c r="B126" s="3" t="s">
        <v>1412</v>
      </c>
    </row>
    <row r="127" spans="2:2">
      <c r="B127" s="3" t="s">
        <v>1415</v>
      </c>
    </row>
    <row r="128" spans="2:2">
      <c r="B128" s="3" t="s">
        <v>1420</v>
      </c>
    </row>
    <row r="129" spans="2:2">
      <c r="B129" s="3" t="s">
        <v>1423</v>
      </c>
    </row>
    <row r="130" spans="2:2">
      <c r="B130" s="3" t="s">
        <v>865</v>
      </c>
    </row>
    <row r="131" spans="2:2">
      <c r="B131" s="3" t="s">
        <v>997</v>
      </c>
    </row>
    <row r="132" spans="2:2">
      <c r="B132" s="3" t="s">
        <v>1428</v>
      </c>
    </row>
    <row r="133" spans="2:2">
      <c r="B133" s="3" t="s">
        <v>1436</v>
      </c>
    </row>
    <row r="134" spans="2:2">
      <c r="B134" s="3" t="s">
        <v>239</v>
      </c>
    </row>
    <row r="135" spans="2:2">
      <c r="B135" s="3" t="s">
        <v>259</v>
      </c>
    </row>
    <row r="136" spans="2:2">
      <c r="B136" s="3" t="s">
        <v>681</v>
      </c>
    </row>
    <row r="137" spans="2:2">
      <c r="B137" s="3" t="s">
        <v>161</v>
      </c>
    </row>
    <row r="138" spans="2:2">
      <c r="B138" s="3" t="s">
        <v>1443</v>
      </c>
    </row>
    <row r="139" spans="2:2">
      <c r="B139" s="3" t="s">
        <v>229</v>
      </c>
    </row>
    <row r="140" spans="2:2">
      <c r="B140" s="3" t="s">
        <v>1449</v>
      </c>
    </row>
    <row r="141" spans="2:2">
      <c r="B141" s="3" t="s">
        <v>1451</v>
      </c>
    </row>
    <row r="142" spans="2:2">
      <c r="B142" s="3" t="s">
        <v>249</v>
      </c>
    </row>
    <row r="143" spans="2:2">
      <c r="B143" s="3" t="s">
        <v>1456</v>
      </c>
    </row>
    <row r="144" spans="2:2">
      <c r="B144" s="3" t="s">
        <v>1458</v>
      </c>
    </row>
    <row r="145" spans="2:2">
      <c r="B145" s="3" t="s">
        <v>1462</v>
      </c>
    </row>
    <row r="146" spans="2:2">
      <c r="B146" s="3" t="s">
        <v>1463</v>
      </c>
    </row>
    <row r="147" spans="2:2">
      <c r="B147" s="3" t="s">
        <v>770</v>
      </c>
    </row>
    <row r="148" spans="2:2">
      <c r="B148" s="3" t="s">
        <v>778</v>
      </c>
    </row>
    <row r="149" spans="2:2">
      <c r="B149" s="3" t="s">
        <v>1469</v>
      </c>
    </row>
    <row r="150" spans="2:2">
      <c r="B150" s="3" t="s">
        <v>1471</v>
      </c>
    </row>
    <row r="151" spans="2:2">
      <c r="B151" s="3" t="s">
        <v>1475</v>
      </c>
    </row>
    <row r="152" spans="2:2">
      <c r="B152" s="3" t="s">
        <v>27</v>
      </c>
    </row>
    <row r="153" spans="2:2">
      <c r="B153" s="3" t="s">
        <v>12</v>
      </c>
    </row>
    <row r="154" spans="2:2">
      <c r="B154" s="3" t="s">
        <v>19</v>
      </c>
    </row>
    <row r="155" spans="2:2">
      <c r="B155" s="3" t="s">
        <v>23</v>
      </c>
    </row>
    <row r="156" spans="2:2">
      <c r="B156" s="3" t="s">
        <v>1296</v>
      </c>
    </row>
    <row r="157" spans="2:2">
      <c r="B157" s="3" t="s">
        <v>1300</v>
      </c>
    </row>
    <row r="158" spans="2:2">
      <c r="B158" s="3" t="s">
        <v>36</v>
      </c>
    </row>
    <row r="159" spans="2:2">
      <c r="B159" s="3" t="s">
        <v>62</v>
      </c>
    </row>
    <row r="160" spans="2:2">
      <c r="B160" s="3" t="s">
        <v>47</v>
      </c>
    </row>
    <row r="161" spans="2:2">
      <c r="B161" s="3" t="s">
        <v>166</v>
      </c>
    </row>
    <row r="162" spans="2:2">
      <c r="B162" s="3" t="s">
        <v>50</v>
      </c>
    </row>
    <row r="163" spans="2:2">
      <c r="B163" s="3" t="s">
        <v>1307</v>
      </c>
    </row>
    <row r="164" spans="2:2">
      <c r="B164" s="3" t="s">
        <v>1309</v>
      </c>
    </row>
    <row r="165" spans="2:2">
      <c r="B165" s="3" t="s">
        <v>929</v>
      </c>
    </row>
    <row r="166" spans="2:2">
      <c r="B166" s="3" t="s">
        <v>1315</v>
      </c>
    </row>
    <row r="167" spans="2:2">
      <c r="B167" s="3" t="s">
        <v>68</v>
      </c>
    </row>
    <row r="168" spans="2:2">
      <c r="B168" s="3" t="s">
        <v>1318</v>
      </c>
    </row>
    <row r="169" spans="2:2">
      <c r="B169" s="3" t="s">
        <v>40</v>
      </c>
    </row>
    <row r="170" spans="2:2">
      <c r="B170" s="3" t="s">
        <v>43</v>
      </c>
    </row>
    <row r="171" spans="2:2">
      <c r="B171" s="3" t="s">
        <v>60</v>
      </c>
    </row>
    <row r="172" spans="2:2">
      <c r="B172" s="3" t="s">
        <v>82</v>
      </c>
    </row>
    <row r="173" spans="2:2">
      <c r="B173" s="3" t="s">
        <v>1326</v>
      </c>
    </row>
    <row r="174" spans="2:2">
      <c r="B174" s="3" t="s">
        <v>86</v>
      </c>
    </row>
    <row r="175" spans="2:2">
      <c r="B175" s="3" t="s">
        <v>56</v>
      </c>
    </row>
    <row r="176" spans="2:2">
      <c r="B176" s="3" t="s">
        <v>91</v>
      </c>
    </row>
    <row r="177" spans="2:2">
      <c r="B177" s="3" t="s">
        <v>105</v>
      </c>
    </row>
    <row r="178" spans="2:2">
      <c r="B178" s="3" t="s">
        <v>1003</v>
      </c>
    </row>
    <row r="179" spans="2:2">
      <c r="B179" s="3" t="s">
        <v>109</v>
      </c>
    </row>
    <row r="180" spans="2:2">
      <c r="B180" s="3" t="s">
        <v>112</v>
      </c>
    </row>
    <row r="181" spans="2:2">
      <c r="B181" s="3" t="s">
        <v>115</v>
      </c>
    </row>
    <row r="182" spans="2:2">
      <c r="B182" s="3" t="s">
        <v>118</v>
      </c>
    </row>
    <row r="183" spans="2:2">
      <c r="B183" s="3" t="s">
        <v>1036</v>
      </c>
    </row>
    <row r="184" spans="2:2">
      <c r="B184" s="3" t="s">
        <v>121</v>
      </c>
    </row>
    <row r="185" spans="2:2">
      <c r="B185" s="3" t="s">
        <v>125</v>
      </c>
    </row>
    <row r="186" spans="2:2">
      <c r="B186" s="3" t="s">
        <v>1342</v>
      </c>
    </row>
    <row r="187" spans="2:2">
      <c r="B187" s="3" t="s">
        <v>94</v>
      </c>
    </row>
    <row r="188" spans="2:2">
      <c r="B188" s="3" t="s">
        <v>98</v>
      </c>
    </row>
    <row r="189" spans="2:2">
      <c r="B189" s="3" t="s">
        <v>103</v>
      </c>
    </row>
  </sheetData>
  <autoFilter ref="A3:BN85">
    <extLst/>
  </autoFilter>
  <mergeCells count="43">
    <mergeCell ref="A1:BI1"/>
    <mergeCell ref="AC2:AD2"/>
    <mergeCell ref="AI2:AK2"/>
    <mergeCell ref="AL2:AN2"/>
    <mergeCell ref="AO2:AQ2"/>
    <mergeCell ref="AR2:AT2"/>
    <mergeCell ref="AU2:AW2"/>
    <mergeCell ref="AX2:AZ2"/>
    <mergeCell ref="BA2:BC2"/>
    <mergeCell ref="BD2:BF2"/>
    <mergeCell ref="BG2:BI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E2:AE3"/>
    <mergeCell ref="AF2:AF3"/>
    <mergeCell ref="AG2:AG3"/>
    <mergeCell ref="AH2:AH3"/>
  </mergeCells>
  <conditionalFormatting sqref="B$1:B$1048576">
    <cfRule type="duplicateValues" dxfId="0" priority="1"/>
  </conditionalFormatting>
  <conditionalFormatting sqref="X$1:X$1048576">
    <cfRule type="duplicateValues" dxfId="0" priority="2"/>
  </conditionalFormatting>
  <dataValidations count="2">
    <dataValidation type="list" allowBlank="1" showInputMessage="1" showErrorMessage="1" sqref="O1">
      <formula1>"农林水利生态,工业,基础设施,交通,商贸流通,社会事业,文化旅游,房地产"</formula1>
    </dataValidation>
    <dataValidation allowBlank="1" showInputMessage="1" showErrorMessage="1" sqref="AC2:AC3 AE2:AH3"/>
  </dataValidations>
  <printOptions horizontalCentered="1"/>
  <pageMargins left="0.511805555555556" right="0.511805555555556" top="0.590277777777778" bottom="0.590277777777778" header="0.5" footer="0.5"/>
  <pageSetup paperSize="9" scale="6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W44"/>
  <sheetViews>
    <sheetView view="pageBreakPreview" zoomScaleNormal="70" workbookViewId="0">
      <pane xSplit="2" ySplit="4" topLeftCell="C5" activePane="bottomRight" state="frozenSplit"/>
      <selection/>
      <selection pane="topRight"/>
      <selection pane="bottomLeft"/>
      <selection pane="bottomRight" activeCell="H16" sqref="H16"/>
    </sheetView>
  </sheetViews>
  <sheetFormatPr defaultColWidth="9" defaultRowHeight="13.5"/>
  <cols>
    <col min="1" max="1" width="5.88333333333333" style="3" customWidth="1"/>
    <col min="2" max="2" width="21.25" style="3" customWidth="1"/>
    <col min="3" max="3" width="18" style="3" customWidth="1"/>
    <col min="4" max="4" width="9" style="3" hidden="1" customWidth="1" outlineLevel="1"/>
    <col min="5" max="5" width="9" style="3" collapsed="1"/>
    <col min="6" max="6" width="11.5" style="3" hidden="1" outlineLevel="1"/>
    <col min="7" max="7" width="9.38333333333333" style="3" collapsed="1"/>
    <col min="8" max="9" width="9.38333333333333" style="3"/>
    <col min="10" max="10" width="13.25" style="3" hidden="1" customWidth="1"/>
    <col min="11" max="11" width="9" style="3" hidden="1" customWidth="1"/>
    <col min="12" max="13" width="9" style="3" hidden="1" customWidth="1" outlineLevel="1"/>
    <col min="14" max="14" width="12.3833333333333" style="3" customWidth="1" collapsed="1"/>
    <col min="15" max="16" width="9" style="3" hidden="1" customWidth="1" outlineLevel="1"/>
    <col min="17" max="17" width="12.5" style="3" customWidth="1" collapsed="1"/>
    <col min="18" max="18" width="12.5" style="3" customWidth="1"/>
    <col min="19" max="19" width="9" style="3" hidden="1" customWidth="1" outlineLevel="1"/>
    <col min="20" max="20" width="9" style="3" collapsed="1"/>
    <col min="21" max="21" width="15.75" style="3" hidden="1" customWidth="1" outlineLevel="1"/>
    <col min="22" max="22" width="38.1333333333333" style="3" customWidth="1" collapsed="1"/>
    <col min="23" max="23" width="9" style="3"/>
    <col min="24" max="24" width="9" style="3" hidden="1" customWidth="1" outlineLevel="1"/>
    <col min="25" max="25" width="12.6333333333333" style="3" hidden="1" customWidth="1" outlineLevel="1"/>
    <col min="26" max="26" width="9" style="3" customWidth="1" collapsed="1"/>
    <col min="27" max="27" width="12.6333333333333" style="3" customWidth="1"/>
    <col min="28" max="60" width="9" style="3" hidden="1" customWidth="1" outlineLevel="1"/>
    <col min="61" max="61" width="9" style="3" collapsed="1"/>
    <col min="62" max="62" width="9" style="3"/>
    <col min="63" max="63" width="12.6333333333333" style="3"/>
    <col min="64" max="16384" width="9" style="3"/>
  </cols>
  <sheetData>
    <row r="1" s="1" customFormat="1" ht="41.1" customHeight="1" spans="1:60">
      <c r="A1" s="4" t="s">
        <v>1523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row>
    <row r="2" s="1" customFormat="1" ht="41.1" hidden="1" customHeight="1" spans="1:60">
      <c r="A2" s="4"/>
      <c r="B2" s="4"/>
      <c r="C2" s="4"/>
      <c r="D2" s="4"/>
      <c r="E2" s="4"/>
      <c r="F2" s="4"/>
      <c r="G2" s="4"/>
      <c r="H2" s="4"/>
      <c r="I2" s="4"/>
      <c r="J2" s="4"/>
      <c r="K2" s="4"/>
      <c r="L2" s="4"/>
      <c r="M2" s="4"/>
      <c r="N2" s="4"/>
      <c r="O2" s="4"/>
      <c r="P2" s="4"/>
      <c r="Q2" s="24">
        <f>SUBTOTAL(9,Q5:Q7)/10000</f>
        <v>11.2</v>
      </c>
      <c r="R2" s="24">
        <f>SUBTOTAL(9,R5:R7)/10000</f>
        <v>6.6</v>
      </c>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row>
    <row r="3" s="2" customFormat="1" ht="26.1" customHeight="1" spans="1:60">
      <c r="A3" s="5" t="s">
        <v>2</v>
      </c>
      <c r="B3" s="5" t="s">
        <v>3</v>
      </c>
      <c r="C3" s="5" t="s">
        <v>298</v>
      </c>
      <c r="D3" s="5" t="s">
        <v>1045</v>
      </c>
      <c r="E3" s="5" t="s">
        <v>4</v>
      </c>
      <c r="F3" s="5" t="s">
        <v>303</v>
      </c>
      <c r="G3" s="5" t="s">
        <v>304</v>
      </c>
      <c r="H3" s="5" t="s">
        <v>305</v>
      </c>
      <c r="I3" s="5" t="s">
        <v>5</v>
      </c>
      <c r="J3" s="5" t="s">
        <v>1176</v>
      </c>
      <c r="K3" s="5" t="s">
        <v>306</v>
      </c>
      <c r="L3" s="5" t="s">
        <v>307</v>
      </c>
      <c r="M3" s="5" t="s">
        <v>1286</v>
      </c>
      <c r="N3" s="5" t="s">
        <v>6</v>
      </c>
      <c r="O3" s="5" t="s">
        <v>316</v>
      </c>
      <c r="P3" s="5" t="s">
        <v>317</v>
      </c>
      <c r="Q3" s="8" t="s">
        <v>7</v>
      </c>
      <c r="R3" s="8" t="s">
        <v>8</v>
      </c>
      <c r="S3" s="5" t="s">
        <v>319</v>
      </c>
      <c r="T3" s="5" t="s">
        <v>9</v>
      </c>
      <c r="U3" s="5" t="s">
        <v>1287</v>
      </c>
      <c r="V3" s="5" t="s">
        <v>10</v>
      </c>
      <c r="W3" s="5" t="s">
        <v>11</v>
      </c>
      <c r="X3" s="5" t="s">
        <v>323</v>
      </c>
      <c r="Y3" s="5" t="s">
        <v>324</v>
      </c>
      <c r="Z3" s="5" t="s">
        <v>325</v>
      </c>
      <c r="AA3" s="5" t="s">
        <v>326</v>
      </c>
      <c r="AB3" s="8" t="s">
        <v>327</v>
      </c>
      <c r="AC3" s="8"/>
      <c r="AD3" s="8" t="s">
        <v>328</v>
      </c>
      <c r="AE3" s="8" t="s">
        <v>329</v>
      </c>
      <c r="AF3" s="8" t="s">
        <v>330</v>
      </c>
      <c r="AG3" s="8" t="s">
        <v>331</v>
      </c>
      <c r="AH3" s="5" t="s">
        <v>343</v>
      </c>
      <c r="AI3" s="5"/>
      <c r="AJ3" s="5"/>
      <c r="AK3" s="5" t="s">
        <v>344</v>
      </c>
      <c r="AL3" s="5"/>
      <c r="AM3" s="5"/>
      <c r="AN3" s="5" t="s">
        <v>1048</v>
      </c>
      <c r="AO3" s="5"/>
      <c r="AP3" s="5"/>
      <c r="AQ3" s="5" t="s">
        <v>346</v>
      </c>
      <c r="AR3" s="5"/>
      <c r="AS3" s="5"/>
      <c r="AT3" s="5" t="s">
        <v>347</v>
      </c>
      <c r="AU3" s="5"/>
      <c r="AV3" s="5"/>
      <c r="AW3" s="10" t="s">
        <v>348</v>
      </c>
      <c r="AX3" s="10"/>
      <c r="AY3" s="10"/>
      <c r="AZ3" s="10" t="s">
        <v>349</v>
      </c>
      <c r="BA3" s="10"/>
      <c r="BB3" s="10"/>
      <c r="BC3" s="10" t="s">
        <v>350</v>
      </c>
      <c r="BD3" s="10"/>
      <c r="BE3" s="10"/>
      <c r="BF3" s="10" t="s">
        <v>351</v>
      </c>
      <c r="BG3" s="10"/>
      <c r="BH3" s="10"/>
    </row>
    <row r="4" s="2" customFormat="1" ht="44.1" customHeight="1" spans="1:61">
      <c r="A4" s="5"/>
      <c r="B4" s="5"/>
      <c r="C4" s="5"/>
      <c r="D4" s="5"/>
      <c r="E4" s="5"/>
      <c r="F4" s="5"/>
      <c r="G4" s="5"/>
      <c r="H4" s="5"/>
      <c r="I4" s="5"/>
      <c r="J4" s="5"/>
      <c r="K4" s="5"/>
      <c r="L4" s="5"/>
      <c r="M4" s="5"/>
      <c r="N4" s="5"/>
      <c r="O4" s="5"/>
      <c r="P4" s="5"/>
      <c r="Q4" s="8"/>
      <c r="R4" s="8"/>
      <c r="S4" s="5"/>
      <c r="T4" s="5"/>
      <c r="U4" s="5"/>
      <c r="V4" s="5"/>
      <c r="W4" s="5"/>
      <c r="X4" s="5"/>
      <c r="Y4" s="5"/>
      <c r="Z4" s="5"/>
      <c r="AA4" s="5"/>
      <c r="AB4" s="8" t="s">
        <v>361</v>
      </c>
      <c r="AC4" s="5" t="s">
        <v>362</v>
      </c>
      <c r="AD4" s="8"/>
      <c r="AE4" s="8"/>
      <c r="AF4" s="8"/>
      <c r="AG4" s="8"/>
      <c r="AH4" s="5" t="s">
        <v>357</v>
      </c>
      <c r="AI4" s="5" t="s">
        <v>359</v>
      </c>
      <c r="AJ4" s="5" t="s">
        <v>358</v>
      </c>
      <c r="AK4" s="5" t="s">
        <v>357</v>
      </c>
      <c r="AL4" s="5" t="s">
        <v>359</v>
      </c>
      <c r="AM4" s="5" t="s">
        <v>358</v>
      </c>
      <c r="AN4" s="5" t="s">
        <v>357</v>
      </c>
      <c r="AO4" s="5" t="s">
        <v>359</v>
      </c>
      <c r="AP4" s="5" t="s">
        <v>358</v>
      </c>
      <c r="AQ4" s="5" t="s">
        <v>357</v>
      </c>
      <c r="AR4" s="5" t="s">
        <v>359</v>
      </c>
      <c r="AS4" s="5" t="s">
        <v>358</v>
      </c>
      <c r="AT4" s="5" t="s">
        <v>357</v>
      </c>
      <c r="AU4" s="5" t="s">
        <v>359</v>
      </c>
      <c r="AV4" s="5" t="s">
        <v>358</v>
      </c>
      <c r="AW4" s="5" t="s">
        <v>357</v>
      </c>
      <c r="AX4" s="5" t="s">
        <v>359</v>
      </c>
      <c r="AY4" s="5" t="s">
        <v>358</v>
      </c>
      <c r="AZ4" s="5" t="s">
        <v>357</v>
      </c>
      <c r="BA4" s="5" t="s">
        <v>359</v>
      </c>
      <c r="BB4" s="5" t="s">
        <v>358</v>
      </c>
      <c r="BC4" s="5" t="s">
        <v>357</v>
      </c>
      <c r="BD4" s="5" t="s">
        <v>359</v>
      </c>
      <c r="BE4" s="5" t="s">
        <v>358</v>
      </c>
      <c r="BF4" s="5" t="s">
        <v>357</v>
      </c>
      <c r="BG4" s="5" t="s">
        <v>359</v>
      </c>
      <c r="BH4" s="5" t="s">
        <v>358</v>
      </c>
      <c r="BI4" s="12" t="s">
        <v>372</v>
      </c>
    </row>
    <row r="5" ht="74.1" customHeight="1" spans="1:62">
      <c r="A5" s="6" t="s">
        <v>1524</v>
      </c>
      <c r="B5" s="6" t="s">
        <v>1405</v>
      </c>
      <c r="C5" s="6" t="s">
        <v>557</v>
      </c>
      <c r="D5" s="6"/>
      <c r="E5" s="6" t="s">
        <v>133</v>
      </c>
      <c r="F5" s="6"/>
      <c r="G5" s="6">
        <v>202405</v>
      </c>
      <c r="H5" s="6">
        <v>202510</v>
      </c>
      <c r="I5" s="6" t="s">
        <v>14</v>
      </c>
      <c r="J5" s="6"/>
      <c r="K5" s="6"/>
      <c r="L5" s="6"/>
      <c r="M5" s="6"/>
      <c r="N5" s="6" t="s">
        <v>15</v>
      </c>
      <c r="O5" s="6"/>
      <c r="P5" s="6"/>
      <c r="Q5" s="6">
        <v>50000</v>
      </c>
      <c r="R5" s="6">
        <v>30000</v>
      </c>
      <c r="S5" s="6"/>
      <c r="T5" s="6" t="s">
        <v>129</v>
      </c>
      <c r="U5" s="6"/>
      <c r="V5" s="6" t="s">
        <v>1525</v>
      </c>
      <c r="W5" s="6" t="s">
        <v>1407</v>
      </c>
      <c r="X5" s="6"/>
      <c r="Y5" s="6"/>
      <c r="Z5" s="6" t="s">
        <v>1526</v>
      </c>
      <c r="AA5" s="6">
        <v>13705843537</v>
      </c>
      <c r="AB5" s="7"/>
      <c r="AC5" s="7"/>
      <c r="AD5" s="7"/>
      <c r="AE5" s="7"/>
      <c r="AF5" s="7"/>
      <c r="AG5" s="7"/>
      <c r="AH5" s="7"/>
      <c r="AI5" s="7"/>
      <c r="AJ5" s="7"/>
      <c r="AK5" s="7"/>
      <c r="AL5" s="7"/>
      <c r="AM5" s="7"/>
      <c r="AN5" s="7"/>
      <c r="AO5" s="7"/>
      <c r="AP5" s="7"/>
      <c r="AQ5" s="7"/>
      <c r="AR5" s="7"/>
      <c r="AS5" s="7"/>
      <c r="AT5" s="7"/>
      <c r="AU5" s="7"/>
      <c r="AV5" s="7"/>
      <c r="AW5" s="7"/>
      <c r="AX5" s="7"/>
      <c r="AY5" s="7"/>
      <c r="AZ5" s="11"/>
      <c r="BA5" s="11"/>
      <c r="BB5" s="11"/>
      <c r="BC5" s="11"/>
      <c r="BD5" s="11"/>
      <c r="BE5" s="11"/>
      <c r="BF5" s="11"/>
      <c r="BG5" s="11"/>
      <c r="BH5" s="11"/>
      <c r="BJ5" s="3" t="s">
        <v>1527</v>
      </c>
    </row>
    <row r="6" s="55" customFormat="1" ht="74.1" customHeight="1" spans="1:60">
      <c r="A6" s="46" t="s">
        <v>1528</v>
      </c>
      <c r="B6" s="46" t="s">
        <v>1529</v>
      </c>
      <c r="C6" s="46" t="s">
        <v>557</v>
      </c>
      <c r="D6" s="46"/>
      <c r="E6" s="46" t="s">
        <v>133</v>
      </c>
      <c r="F6" s="46"/>
      <c r="G6" s="46">
        <v>202404</v>
      </c>
      <c r="H6" s="46">
        <v>202512</v>
      </c>
      <c r="I6" s="47" t="s">
        <v>14</v>
      </c>
      <c r="J6" s="46"/>
      <c r="K6" s="46"/>
      <c r="L6" s="46"/>
      <c r="M6" s="46"/>
      <c r="N6" s="46" t="s">
        <v>15</v>
      </c>
      <c r="O6" s="46"/>
      <c r="P6" s="46"/>
      <c r="Q6" s="46">
        <v>12000</v>
      </c>
      <c r="R6" s="56">
        <v>6000</v>
      </c>
      <c r="S6" s="46"/>
      <c r="T6" s="46" t="s">
        <v>129</v>
      </c>
      <c r="U6" s="46"/>
      <c r="V6" s="46" t="s">
        <v>1530</v>
      </c>
      <c r="W6" s="46" t="s">
        <v>1531</v>
      </c>
      <c r="X6" s="46"/>
      <c r="Y6" s="46"/>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57"/>
      <c r="BA6" s="57"/>
      <c r="BB6" s="57"/>
      <c r="BC6" s="57"/>
      <c r="BD6" s="57"/>
      <c r="BE6" s="57"/>
      <c r="BF6" s="57"/>
      <c r="BG6" s="57"/>
      <c r="BH6" s="57"/>
    </row>
    <row r="7" s="55" customFormat="1" ht="51.95" customHeight="1" spans="1:61">
      <c r="A7" s="46" t="s">
        <v>1532</v>
      </c>
      <c r="B7" s="46" t="s">
        <v>204</v>
      </c>
      <c r="C7" s="46" t="s">
        <v>557</v>
      </c>
      <c r="D7" s="46"/>
      <c r="E7" s="46" t="s">
        <v>133</v>
      </c>
      <c r="F7" s="46"/>
      <c r="G7" s="46">
        <v>202405</v>
      </c>
      <c r="H7" s="46">
        <v>202510</v>
      </c>
      <c r="I7" s="46" t="s">
        <v>14</v>
      </c>
      <c r="J7" s="46"/>
      <c r="K7" s="46"/>
      <c r="L7" s="46"/>
      <c r="M7" s="46"/>
      <c r="N7" s="46" t="s">
        <v>15</v>
      </c>
      <c r="O7" s="46"/>
      <c r="P7" s="46"/>
      <c r="Q7" s="46">
        <v>50000</v>
      </c>
      <c r="R7" s="46">
        <v>30000</v>
      </c>
      <c r="S7" s="46"/>
      <c r="T7" s="46" t="s">
        <v>129</v>
      </c>
      <c r="U7" s="46"/>
      <c r="V7" s="46" t="s">
        <v>205</v>
      </c>
      <c r="W7" s="46" t="s">
        <v>206</v>
      </c>
      <c r="X7" s="46"/>
      <c r="Y7" s="46"/>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57"/>
      <c r="BA7" s="57"/>
      <c r="BB7" s="57"/>
      <c r="BC7" s="57"/>
      <c r="BD7" s="57"/>
      <c r="BE7" s="57"/>
      <c r="BF7" s="57"/>
      <c r="BG7" s="57"/>
      <c r="BH7" s="57"/>
      <c r="BI7" s="58" t="s">
        <v>1533</v>
      </c>
    </row>
    <row r="8" s="55" customFormat="1" ht="74.1" customHeight="1" spans="1:60">
      <c r="A8" s="46" t="s">
        <v>1534</v>
      </c>
      <c r="B8" s="46" t="s">
        <v>1535</v>
      </c>
      <c r="C8" s="46" t="s">
        <v>557</v>
      </c>
      <c r="D8" s="46"/>
      <c r="E8" s="46" t="s">
        <v>133</v>
      </c>
      <c r="F8" s="46"/>
      <c r="G8" s="46">
        <v>202405</v>
      </c>
      <c r="H8" s="46">
        <v>202512</v>
      </c>
      <c r="I8" s="47" t="s">
        <v>14</v>
      </c>
      <c r="J8" s="46"/>
      <c r="K8" s="46"/>
      <c r="L8" s="46"/>
      <c r="M8" s="46"/>
      <c r="N8" s="46" t="s">
        <v>15</v>
      </c>
      <c r="O8" s="46"/>
      <c r="P8" s="46"/>
      <c r="Q8" s="46">
        <v>100000</v>
      </c>
      <c r="R8" s="56">
        <v>70000</v>
      </c>
      <c r="S8" s="46"/>
      <c r="T8" s="46" t="s">
        <v>129</v>
      </c>
      <c r="U8" s="46"/>
      <c r="V8" s="46" t="s">
        <v>1536</v>
      </c>
      <c r="W8" s="46" t="s">
        <v>1537</v>
      </c>
      <c r="X8" s="46"/>
      <c r="Y8" s="46"/>
      <c r="Z8" s="47" t="s">
        <v>1538</v>
      </c>
      <c r="AA8" s="47">
        <v>13917003755</v>
      </c>
      <c r="AB8" s="47"/>
      <c r="AC8" s="47"/>
      <c r="AD8" s="47"/>
      <c r="AE8" s="47"/>
      <c r="AF8" s="47"/>
      <c r="AG8" s="47"/>
      <c r="AH8" s="47"/>
      <c r="AI8" s="47"/>
      <c r="AJ8" s="47"/>
      <c r="AK8" s="47"/>
      <c r="AL8" s="47"/>
      <c r="AM8" s="47"/>
      <c r="AN8" s="47"/>
      <c r="AO8" s="47"/>
      <c r="AP8" s="47"/>
      <c r="AQ8" s="47"/>
      <c r="AR8" s="47"/>
      <c r="AS8" s="47"/>
      <c r="AT8" s="47"/>
      <c r="AU8" s="47"/>
      <c r="AV8" s="47"/>
      <c r="AW8" s="47"/>
      <c r="AX8" s="47"/>
      <c r="AY8" s="47"/>
      <c r="AZ8" s="57"/>
      <c r="BA8" s="57"/>
      <c r="BB8" s="57"/>
      <c r="BC8" s="57"/>
      <c r="BD8" s="57"/>
      <c r="BE8" s="57"/>
      <c r="BF8" s="57"/>
      <c r="BG8" s="57"/>
      <c r="BH8" s="57"/>
    </row>
    <row r="9" s="55" customFormat="1" ht="74.1" customHeight="1" spans="1:60">
      <c r="A9" s="46" t="s">
        <v>1539</v>
      </c>
      <c r="B9" s="46" t="s">
        <v>1540</v>
      </c>
      <c r="C9" s="46" t="s">
        <v>557</v>
      </c>
      <c r="D9" s="46"/>
      <c r="E9" s="46" t="s">
        <v>133</v>
      </c>
      <c r="F9" s="46"/>
      <c r="G9" s="46">
        <v>202405</v>
      </c>
      <c r="H9" s="46">
        <v>202510</v>
      </c>
      <c r="I9" s="47" t="s">
        <v>14</v>
      </c>
      <c r="J9" s="46"/>
      <c r="K9" s="46"/>
      <c r="L9" s="46"/>
      <c r="M9" s="46"/>
      <c r="N9" s="46" t="s">
        <v>15</v>
      </c>
      <c r="O9" s="46"/>
      <c r="P9" s="46"/>
      <c r="Q9" s="46">
        <v>50000</v>
      </c>
      <c r="R9" s="56">
        <v>25000</v>
      </c>
      <c r="S9" s="46"/>
      <c r="T9" s="46" t="s">
        <v>129</v>
      </c>
      <c r="U9" s="46"/>
      <c r="V9" s="46" t="s">
        <v>1541</v>
      </c>
      <c r="W9" s="46" t="s">
        <v>1381</v>
      </c>
      <c r="X9" s="46"/>
      <c r="Y9" s="46"/>
      <c r="Z9" s="47" t="s">
        <v>1542</v>
      </c>
      <c r="AA9" s="47">
        <v>18818268878</v>
      </c>
      <c r="AB9" s="47"/>
      <c r="AC9" s="47"/>
      <c r="AD9" s="47"/>
      <c r="AE9" s="47"/>
      <c r="AF9" s="47"/>
      <c r="AG9" s="47"/>
      <c r="AH9" s="47"/>
      <c r="AI9" s="47"/>
      <c r="AJ9" s="47"/>
      <c r="AK9" s="47"/>
      <c r="AL9" s="47"/>
      <c r="AM9" s="47"/>
      <c r="AN9" s="47"/>
      <c r="AO9" s="47"/>
      <c r="AP9" s="47"/>
      <c r="AQ9" s="47"/>
      <c r="AR9" s="47"/>
      <c r="AS9" s="47"/>
      <c r="AT9" s="47"/>
      <c r="AU9" s="47"/>
      <c r="AV9" s="47"/>
      <c r="AW9" s="47"/>
      <c r="AX9" s="47"/>
      <c r="AY9" s="47"/>
      <c r="AZ9" s="57"/>
      <c r="BA9" s="57"/>
      <c r="BB9" s="57"/>
      <c r="BC9" s="57"/>
      <c r="BD9" s="57"/>
      <c r="BE9" s="57"/>
      <c r="BF9" s="57"/>
      <c r="BG9" s="57"/>
      <c r="BH9" s="57"/>
    </row>
    <row r="10" s="55" customFormat="1" ht="74.1" customHeight="1" spans="1:60">
      <c r="A10" s="46" t="s">
        <v>1543</v>
      </c>
      <c r="B10" s="46" t="s">
        <v>1544</v>
      </c>
      <c r="C10" s="46" t="s">
        <v>557</v>
      </c>
      <c r="D10" s="46"/>
      <c r="E10" s="46" t="s">
        <v>133</v>
      </c>
      <c r="F10" s="46"/>
      <c r="G10" s="46">
        <v>202405</v>
      </c>
      <c r="H10" s="46">
        <v>202512</v>
      </c>
      <c r="I10" s="47" t="s">
        <v>14</v>
      </c>
      <c r="J10" s="46"/>
      <c r="K10" s="46"/>
      <c r="L10" s="46"/>
      <c r="M10" s="46"/>
      <c r="N10" s="46" t="s">
        <v>15</v>
      </c>
      <c r="O10" s="46"/>
      <c r="P10" s="46"/>
      <c r="Q10" s="46">
        <v>500000</v>
      </c>
      <c r="R10" s="56">
        <v>20000</v>
      </c>
      <c r="S10" s="46"/>
      <c r="T10" s="46" t="s">
        <v>129</v>
      </c>
      <c r="U10" s="46"/>
      <c r="V10" s="46" t="s">
        <v>1545</v>
      </c>
      <c r="W10" s="46" t="s">
        <v>1546</v>
      </c>
      <c r="X10" s="46"/>
      <c r="Y10" s="46"/>
      <c r="Z10" s="47" t="s">
        <v>1474</v>
      </c>
      <c r="AA10" s="47">
        <v>13510961665</v>
      </c>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57"/>
      <c r="BA10" s="57"/>
      <c r="BB10" s="57"/>
      <c r="BC10" s="57"/>
      <c r="BD10" s="57"/>
      <c r="BE10" s="57"/>
      <c r="BF10" s="57"/>
      <c r="BG10" s="57"/>
      <c r="BH10" s="57"/>
    </row>
    <row r="11" s="55" customFormat="1" ht="74.1" customHeight="1" spans="1:60">
      <c r="A11" s="46" t="s">
        <v>1547</v>
      </c>
      <c r="B11" s="46" t="s">
        <v>1548</v>
      </c>
      <c r="C11" s="46" t="s">
        <v>557</v>
      </c>
      <c r="D11" s="46"/>
      <c r="E11" s="46" t="s">
        <v>133</v>
      </c>
      <c r="F11" s="46"/>
      <c r="G11" s="46">
        <v>202404</v>
      </c>
      <c r="H11" s="46">
        <v>202512</v>
      </c>
      <c r="I11" s="47" t="s">
        <v>14</v>
      </c>
      <c r="J11" s="46"/>
      <c r="K11" s="46"/>
      <c r="L11" s="46"/>
      <c r="M11" s="46"/>
      <c r="N11" s="46" t="s">
        <v>106</v>
      </c>
      <c r="O11" s="46"/>
      <c r="P11" s="46"/>
      <c r="Q11" s="46">
        <v>80000</v>
      </c>
      <c r="R11" s="56">
        <v>45000</v>
      </c>
      <c r="S11" s="46"/>
      <c r="T11" s="46" t="s">
        <v>129</v>
      </c>
      <c r="U11" s="46"/>
      <c r="V11" s="46" t="s">
        <v>1549</v>
      </c>
      <c r="W11" s="46" t="s">
        <v>111</v>
      </c>
      <c r="X11" s="46"/>
      <c r="Y11" s="46"/>
      <c r="Z11" s="47" t="s">
        <v>530</v>
      </c>
      <c r="AA11" s="47">
        <v>18655382958</v>
      </c>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57"/>
      <c r="BA11" s="57"/>
      <c r="BB11" s="57"/>
      <c r="BC11" s="57"/>
      <c r="BD11" s="57"/>
      <c r="BE11" s="57"/>
      <c r="BF11" s="57"/>
      <c r="BG11" s="57"/>
      <c r="BH11" s="57"/>
    </row>
    <row r="12" s="55" customFormat="1" ht="74.1" customHeight="1" spans="1:60">
      <c r="A12" s="46" t="s">
        <v>1550</v>
      </c>
      <c r="B12" s="46" t="s">
        <v>1551</v>
      </c>
      <c r="C12" s="46" t="s">
        <v>557</v>
      </c>
      <c r="D12" s="46"/>
      <c r="E12" s="46" t="s">
        <v>128</v>
      </c>
      <c r="F12" s="46"/>
      <c r="G12" s="46">
        <v>202404</v>
      </c>
      <c r="H12" s="46">
        <v>202606</v>
      </c>
      <c r="I12" s="47" t="s">
        <v>14</v>
      </c>
      <c r="J12" s="46"/>
      <c r="K12" s="46"/>
      <c r="L12" s="46"/>
      <c r="M12" s="46"/>
      <c r="N12" s="46" t="s">
        <v>106</v>
      </c>
      <c r="O12" s="46"/>
      <c r="P12" s="46"/>
      <c r="Q12" s="46">
        <v>100000</v>
      </c>
      <c r="R12" s="56">
        <v>30000</v>
      </c>
      <c r="S12" s="46"/>
      <c r="T12" s="46" t="s">
        <v>129</v>
      </c>
      <c r="U12" s="46"/>
      <c r="V12" s="46" t="s">
        <v>1552</v>
      </c>
      <c r="W12" s="46" t="s">
        <v>1553</v>
      </c>
      <c r="X12" s="46"/>
      <c r="Y12" s="46"/>
      <c r="Z12" s="47" t="s">
        <v>1554</v>
      </c>
      <c r="AA12" s="47">
        <v>15053214195</v>
      </c>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57"/>
      <c r="BA12" s="57"/>
      <c r="BB12" s="57"/>
      <c r="BC12" s="57"/>
      <c r="BD12" s="57"/>
      <c r="BE12" s="57"/>
      <c r="BF12" s="57"/>
      <c r="BG12" s="57"/>
      <c r="BH12" s="57"/>
    </row>
    <row r="13" ht="74.1" customHeight="1" spans="1:60">
      <c r="A13" s="6" t="s">
        <v>1555</v>
      </c>
      <c r="B13" s="6" t="s">
        <v>1556</v>
      </c>
      <c r="C13" s="6" t="s">
        <v>557</v>
      </c>
      <c r="D13" s="6"/>
      <c r="E13" s="6" t="s">
        <v>133</v>
      </c>
      <c r="F13" s="6"/>
      <c r="G13" s="6">
        <v>202403</v>
      </c>
      <c r="H13" s="6">
        <v>202505</v>
      </c>
      <c r="I13" s="7" t="s">
        <v>14</v>
      </c>
      <c r="J13" s="6"/>
      <c r="K13" s="6"/>
      <c r="L13" s="6"/>
      <c r="M13" s="6"/>
      <c r="N13" s="6" t="s">
        <v>15</v>
      </c>
      <c r="O13" s="6"/>
      <c r="P13" s="6"/>
      <c r="Q13" s="6">
        <v>120000</v>
      </c>
      <c r="R13" s="9">
        <v>60000</v>
      </c>
      <c r="S13" s="6"/>
      <c r="T13" s="6" t="s">
        <v>129</v>
      </c>
      <c r="U13" s="6"/>
      <c r="V13" s="6" t="s">
        <v>1557</v>
      </c>
      <c r="W13" s="6" t="s">
        <v>1558</v>
      </c>
      <c r="X13" s="6"/>
      <c r="Y13" s="6"/>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11"/>
      <c r="BA13" s="11"/>
      <c r="BB13" s="11"/>
      <c r="BC13" s="11"/>
      <c r="BD13" s="11"/>
      <c r="BE13" s="11"/>
      <c r="BF13" s="11"/>
      <c r="BG13" s="11"/>
      <c r="BH13" s="11"/>
    </row>
    <row r="14" ht="74.1" customHeight="1" spans="1:60">
      <c r="A14" s="6" t="s">
        <v>1559</v>
      </c>
      <c r="B14" s="6" t="s">
        <v>1560</v>
      </c>
      <c r="C14" s="6" t="s">
        <v>557</v>
      </c>
      <c r="D14" s="6"/>
      <c r="E14" s="6" t="s">
        <v>133</v>
      </c>
      <c r="F14" s="6"/>
      <c r="G14" s="6">
        <v>202403</v>
      </c>
      <c r="H14" s="6">
        <v>202505</v>
      </c>
      <c r="I14" s="7" t="s">
        <v>14</v>
      </c>
      <c r="J14" s="6"/>
      <c r="K14" s="6"/>
      <c r="L14" s="6"/>
      <c r="M14" s="6"/>
      <c r="N14" s="6" t="s">
        <v>15</v>
      </c>
      <c r="O14" s="6"/>
      <c r="P14" s="6"/>
      <c r="Q14" s="6">
        <v>70000</v>
      </c>
      <c r="R14" s="9">
        <v>50000</v>
      </c>
      <c r="S14" s="6"/>
      <c r="T14" s="6" t="s">
        <v>129</v>
      </c>
      <c r="U14" s="6"/>
      <c r="V14" s="6" t="s">
        <v>1561</v>
      </c>
      <c r="W14" s="6" t="s">
        <v>972</v>
      </c>
      <c r="X14" s="6"/>
      <c r="Y14" s="6"/>
      <c r="Z14" s="7" t="s">
        <v>1562</v>
      </c>
      <c r="AA14" s="7">
        <v>13590393895</v>
      </c>
      <c r="AB14" s="7"/>
      <c r="AC14" s="7"/>
      <c r="AD14" s="7"/>
      <c r="AE14" s="7"/>
      <c r="AF14" s="7"/>
      <c r="AG14" s="7"/>
      <c r="AH14" s="7"/>
      <c r="AI14" s="7"/>
      <c r="AJ14" s="7"/>
      <c r="AK14" s="7"/>
      <c r="AL14" s="7"/>
      <c r="AM14" s="7"/>
      <c r="AN14" s="7"/>
      <c r="AO14" s="7"/>
      <c r="AP14" s="7"/>
      <c r="AQ14" s="7"/>
      <c r="AR14" s="7"/>
      <c r="AS14" s="7"/>
      <c r="AT14" s="7"/>
      <c r="AU14" s="7"/>
      <c r="AV14" s="7"/>
      <c r="AW14" s="7"/>
      <c r="AX14" s="7"/>
      <c r="AY14" s="7"/>
      <c r="AZ14" s="11"/>
      <c r="BA14" s="11"/>
      <c r="BB14" s="11"/>
      <c r="BC14" s="11"/>
      <c r="BD14" s="11"/>
      <c r="BE14" s="11"/>
      <c r="BF14" s="11"/>
      <c r="BG14" s="11"/>
      <c r="BH14" s="11"/>
    </row>
    <row r="15" ht="51" customHeight="1" spans="1:60">
      <c r="A15" s="6"/>
      <c r="B15" s="6" t="s">
        <v>295</v>
      </c>
      <c r="C15" s="6"/>
      <c r="D15" s="6"/>
      <c r="E15" s="6"/>
      <c r="F15" s="6"/>
      <c r="G15" s="6"/>
      <c r="H15" s="6"/>
      <c r="I15" s="6"/>
      <c r="J15" s="6"/>
      <c r="K15" s="6"/>
      <c r="L15" s="6"/>
      <c r="M15" s="6"/>
      <c r="N15" s="6"/>
      <c r="O15" s="6"/>
      <c r="P15" s="6"/>
      <c r="Q15" s="25">
        <f>SUBTOTAL(9,Q5:Q7)/10000</f>
        <v>11.2</v>
      </c>
      <c r="R15" s="25">
        <f>SUBTOTAL(9,R5:R7)/10000</f>
        <v>6.6</v>
      </c>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row>
    <row r="27" ht="51" customHeight="1" spans="1:60">
      <c r="A27" s="6" t="s">
        <v>1477</v>
      </c>
      <c r="B27" s="6" t="s">
        <v>1478</v>
      </c>
      <c r="C27" s="6" t="s">
        <v>1479</v>
      </c>
      <c r="D27" s="6"/>
      <c r="E27" s="6">
        <v>2022</v>
      </c>
      <c r="F27" s="6" t="s">
        <v>1481</v>
      </c>
      <c r="G27" s="6" t="s">
        <v>1482</v>
      </c>
      <c r="H27" s="6"/>
      <c r="I27" s="6"/>
      <c r="J27" s="6"/>
      <c r="K27" s="6"/>
      <c r="L27" s="6"/>
      <c r="M27" s="6"/>
      <c r="N27" s="6"/>
      <c r="O27" s="6"/>
      <c r="P27" s="6">
        <v>8400</v>
      </c>
      <c r="Q27" s="6">
        <v>8400</v>
      </c>
      <c r="R27" s="6"/>
      <c r="S27" s="6"/>
      <c r="T27" s="6"/>
      <c r="U27" s="6"/>
      <c r="V27" s="6" t="s">
        <v>1483</v>
      </c>
      <c r="W27" s="6" t="s">
        <v>1484</v>
      </c>
      <c r="X27" s="6" t="s">
        <v>1485</v>
      </c>
      <c r="Y27" s="6" t="s">
        <v>1486</v>
      </c>
      <c r="Z27" s="6" t="s">
        <v>1487</v>
      </c>
      <c r="AA27" s="6" t="s">
        <v>1486</v>
      </c>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row>
    <row r="28" ht="51" customHeight="1" spans="1:60">
      <c r="A28" s="6" t="s">
        <v>1477</v>
      </c>
      <c r="B28" s="6" t="s">
        <v>1488</v>
      </c>
      <c r="C28" s="6" t="s">
        <v>1489</v>
      </c>
      <c r="D28" s="6"/>
      <c r="E28" s="6" t="s">
        <v>1490</v>
      </c>
      <c r="F28" s="6" t="s">
        <v>1491</v>
      </c>
      <c r="G28" s="6" t="s">
        <v>1492</v>
      </c>
      <c r="H28" s="6"/>
      <c r="I28" s="6"/>
      <c r="J28" s="6"/>
      <c r="K28" s="6"/>
      <c r="L28" s="6"/>
      <c r="M28" s="6"/>
      <c r="N28" s="6"/>
      <c r="O28" s="6"/>
      <c r="P28" s="6">
        <v>8388.64</v>
      </c>
      <c r="Q28" s="6">
        <v>8388.64</v>
      </c>
      <c r="R28" s="6"/>
      <c r="S28" s="6"/>
      <c r="T28" s="6"/>
      <c r="U28" s="6"/>
      <c r="V28" s="6" t="s">
        <v>1493</v>
      </c>
      <c r="W28" s="6" t="s">
        <v>100</v>
      </c>
      <c r="X28" s="6" t="s">
        <v>1494</v>
      </c>
      <c r="Y28" s="6" t="s">
        <v>1495</v>
      </c>
      <c r="Z28" s="6" t="s">
        <v>1496</v>
      </c>
      <c r="AA28" s="6" t="s">
        <v>1495</v>
      </c>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row>
    <row r="29" ht="51" customHeight="1" spans="1:60">
      <c r="A29" s="6" t="s">
        <v>1477</v>
      </c>
      <c r="B29" s="6" t="s">
        <v>1497</v>
      </c>
      <c r="C29" s="6" t="s">
        <v>1498</v>
      </c>
      <c r="D29" s="6"/>
      <c r="E29" s="6" t="s">
        <v>13</v>
      </c>
      <c r="F29" s="6" t="s">
        <v>1499</v>
      </c>
      <c r="G29" s="6" t="s">
        <v>1500</v>
      </c>
      <c r="H29" s="6"/>
      <c r="I29" s="6"/>
      <c r="J29" s="6"/>
      <c r="K29" s="6"/>
      <c r="L29" s="6"/>
      <c r="M29" s="6"/>
      <c r="N29" s="6"/>
      <c r="O29" s="6"/>
      <c r="P29" s="6">
        <v>12455.03</v>
      </c>
      <c r="Q29" s="6">
        <v>12455.03</v>
      </c>
      <c r="R29" s="6"/>
      <c r="S29" s="6"/>
      <c r="T29" s="6"/>
      <c r="U29" s="6"/>
      <c r="V29" s="6" t="s">
        <v>1501</v>
      </c>
      <c r="W29" s="6" t="s">
        <v>1502</v>
      </c>
      <c r="X29" s="6" t="s">
        <v>1503</v>
      </c>
      <c r="Y29" s="6" t="s">
        <v>1504</v>
      </c>
      <c r="Z29" s="6" t="s">
        <v>1505</v>
      </c>
      <c r="AA29" s="6" t="s">
        <v>1504</v>
      </c>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row>
    <row r="30" ht="51" customHeight="1" spans="1:60">
      <c r="A30" s="6" t="s">
        <v>1477</v>
      </c>
      <c r="B30" s="6" t="s">
        <v>1007</v>
      </c>
      <c r="C30" s="6" t="s">
        <v>1261</v>
      </c>
      <c r="D30" s="6"/>
      <c r="E30" s="6">
        <v>2023</v>
      </c>
      <c r="F30" s="6" t="s">
        <v>1506</v>
      </c>
      <c r="G30" s="6" t="s">
        <v>1507</v>
      </c>
      <c r="H30" s="6"/>
      <c r="I30" s="6"/>
      <c r="J30" s="6"/>
      <c r="K30" s="6"/>
      <c r="L30" s="6"/>
      <c r="M30" s="6"/>
      <c r="N30" s="6"/>
      <c r="O30" s="6"/>
      <c r="P30" s="6">
        <v>10000</v>
      </c>
      <c r="Q30" s="6">
        <v>10000</v>
      </c>
      <c r="R30" s="6"/>
      <c r="S30" s="6"/>
      <c r="T30" s="6"/>
      <c r="U30" s="6"/>
      <c r="V30" s="6" t="s">
        <v>1508</v>
      </c>
      <c r="W30" s="6" t="s">
        <v>1266</v>
      </c>
      <c r="X30" s="6" t="s">
        <v>1263</v>
      </c>
      <c r="Y30" s="6" t="s">
        <v>1267</v>
      </c>
      <c r="Z30" s="6" t="s">
        <v>1268</v>
      </c>
      <c r="AA30" s="6" t="s">
        <v>1269</v>
      </c>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row>
    <row r="31" ht="51" customHeight="1" spans="1:60">
      <c r="A31" s="6" t="s">
        <v>1477</v>
      </c>
      <c r="B31" s="6" t="s">
        <v>1509</v>
      </c>
      <c r="C31" s="6" t="s">
        <v>1510</v>
      </c>
      <c r="D31" s="6"/>
      <c r="E31" s="6" t="s">
        <v>13</v>
      </c>
      <c r="F31" s="6" t="s">
        <v>1511</v>
      </c>
      <c r="G31" s="6" t="s">
        <v>1512</v>
      </c>
      <c r="H31" s="6"/>
      <c r="I31" s="6"/>
      <c r="J31" s="6"/>
      <c r="K31" s="6"/>
      <c r="L31" s="6"/>
      <c r="M31" s="6"/>
      <c r="N31" s="6"/>
      <c r="O31" s="6"/>
      <c r="P31" s="6">
        <v>120000</v>
      </c>
      <c r="Q31" s="6">
        <v>120000</v>
      </c>
      <c r="R31" s="6"/>
      <c r="S31" s="6"/>
      <c r="T31" s="6"/>
      <c r="U31" s="6"/>
      <c r="V31" s="6" t="s">
        <v>1513</v>
      </c>
      <c r="W31" s="6" t="s">
        <v>1167</v>
      </c>
      <c r="X31" s="6" t="s">
        <v>1514</v>
      </c>
      <c r="Y31" s="6" t="s">
        <v>1515</v>
      </c>
      <c r="Z31" s="6" t="s">
        <v>1514</v>
      </c>
      <c r="AA31" s="6" t="s">
        <v>1515</v>
      </c>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row>
    <row r="32" ht="51" customHeight="1" spans="1:60">
      <c r="A32" s="6" t="s">
        <v>1477</v>
      </c>
      <c r="B32" s="6" t="s">
        <v>1354</v>
      </c>
      <c r="C32" s="6" t="s">
        <v>557</v>
      </c>
      <c r="D32" s="6"/>
      <c r="E32" s="6" t="s">
        <v>133</v>
      </c>
      <c r="F32" s="6"/>
      <c r="G32" s="6">
        <v>202405</v>
      </c>
      <c r="H32" s="6">
        <v>202510</v>
      </c>
      <c r="I32" s="6" t="s">
        <v>14</v>
      </c>
      <c r="J32" s="6"/>
      <c r="K32" s="6"/>
      <c r="L32" s="6"/>
      <c r="M32" s="6"/>
      <c r="N32" s="6" t="s">
        <v>15</v>
      </c>
      <c r="O32" s="6"/>
      <c r="P32" s="6" t="s">
        <v>415</v>
      </c>
      <c r="Q32" s="6">
        <v>800000</v>
      </c>
      <c r="R32" s="6">
        <v>100000</v>
      </c>
      <c r="S32" s="6"/>
      <c r="T32" s="6" t="s">
        <v>129</v>
      </c>
      <c r="U32" s="6"/>
      <c r="V32" s="6" t="s">
        <v>1563</v>
      </c>
      <c r="W32" s="6" t="s">
        <v>1356</v>
      </c>
      <c r="X32" s="6"/>
      <c r="Y32" s="6"/>
      <c r="Z32" s="6" t="s">
        <v>1357</v>
      </c>
      <c r="AA32" s="6">
        <v>18913608779</v>
      </c>
      <c r="AB32" s="7"/>
      <c r="AC32" s="7"/>
      <c r="AD32" s="7"/>
      <c r="AE32" s="7"/>
      <c r="AF32" s="7"/>
      <c r="AG32" s="7"/>
      <c r="AH32" s="7"/>
      <c r="AI32" s="7"/>
      <c r="AJ32" s="7"/>
      <c r="AK32" s="7"/>
      <c r="AL32" s="7"/>
      <c r="AM32" s="7"/>
      <c r="AN32" s="7"/>
      <c r="AO32" s="7"/>
      <c r="AP32" s="7"/>
      <c r="AQ32" s="7"/>
      <c r="AR32" s="7"/>
      <c r="AS32" s="7"/>
      <c r="AT32" s="7"/>
      <c r="AU32" s="7"/>
      <c r="AV32" s="7"/>
      <c r="AW32" s="7"/>
      <c r="AX32" s="7"/>
      <c r="AY32" s="7"/>
      <c r="AZ32" s="11"/>
      <c r="BA32" s="11"/>
      <c r="BB32" s="11"/>
      <c r="BC32" s="11"/>
      <c r="BD32" s="11"/>
      <c r="BE32" s="11"/>
      <c r="BF32" s="11"/>
      <c r="BG32" s="11"/>
      <c r="BH32" s="11"/>
    </row>
    <row r="33" ht="51" customHeight="1" spans="1:65">
      <c r="A33" s="6" t="s">
        <v>1477</v>
      </c>
      <c r="B33" s="6" t="s">
        <v>1564</v>
      </c>
      <c r="C33" s="6" t="s">
        <v>1565</v>
      </c>
      <c r="D33" s="6"/>
      <c r="E33" s="6" t="s">
        <v>44</v>
      </c>
      <c r="F33" s="6"/>
      <c r="G33" s="6">
        <v>202204</v>
      </c>
      <c r="H33" s="6">
        <v>202406</v>
      </c>
      <c r="I33" s="6" t="s">
        <v>95</v>
      </c>
      <c r="J33" s="6"/>
      <c r="K33" s="6"/>
      <c r="L33" s="6"/>
      <c r="M33" s="6"/>
      <c r="N33" s="6" t="s">
        <v>122</v>
      </c>
      <c r="O33" s="6"/>
      <c r="P33" s="6"/>
      <c r="Q33" s="6">
        <v>8000</v>
      </c>
      <c r="R33" s="6">
        <f>Q33/2</f>
        <v>4000</v>
      </c>
      <c r="S33" s="6"/>
      <c r="T33" s="6" t="s">
        <v>16</v>
      </c>
      <c r="U33" s="6"/>
      <c r="V33" s="6" t="s">
        <v>1566</v>
      </c>
      <c r="W33" s="6" t="s">
        <v>1446</v>
      </c>
      <c r="X33" s="6"/>
      <c r="Y33" s="6"/>
      <c r="Z33" s="6"/>
      <c r="AA33" s="6"/>
      <c r="AB33" s="6"/>
      <c r="AC33" s="6"/>
      <c r="AD33" s="6"/>
      <c r="AE33" s="7"/>
      <c r="AF33" s="7"/>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13"/>
      <c r="BJ33" s="13" t="s">
        <v>425</v>
      </c>
      <c r="BK33" s="13"/>
      <c r="BL33" s="13"/>
      <c r="BM33" s="13"/>
    </row>
    <row r="34" ht="78" customHeight="1" spans="1:61">
      <c r="A34" s="6" t="s">
        <v>1477</v>
      </c>
      <c r="B34" s="6" t="s">
        <v>1342</v>
      </c>
      <c r="C34" s="7" t="s">
        <v>1343</v>
      </c>
      <c r="D34" s="6" t="s">
        <v>1344</v>
      </c>
      <c r="E34" s="6" t="s">
        <v>44</v>
      </c>
      <c r="F34" s="6">
        <v>202105</v>
      </c>
      <c r="G34" s="6">
        <v>202401</v>
      </c>
      <c r="H34" s="6">
        <v>202412</v>
      </c>
      <c r="I34" s="7" t="s">
        <v>95</v>
      </c>
      <c r="J34" s="7"/>
      <c r="K34" s="7"/>
      <c r="L34" s="7"/>
      <c r="M34" s="7">
        <v>1</v>
      </c>
      <c r="N34" s="6" t="s">
        <v>122</v>
      </c>
      <c r="O34" s="6"/>
      <c r="P34" s="6"/>
      <c r="Q34" s="6">
        <v>7923</v>
      </c>
      <c r="R34" s="6">
        <v>4000</v>
      </c>
      <c r="S34" s="6"/>
      <c r="T34" s="6" t="s">
        <v>16</v>
      </c>
      <c r="U34" s="6"/>
      <c r="V34" s="6" t="s">
        <v>1345</v>
      </c>
      <c r="W34" s="6" t="s">
        <v>1346</v>
      </c>
      <c r="X34" s="6"/>
      <c r="Y34" s="6"/>
      <c r="Z34" s="7" t="s">
        <v>1347</v>
      </c>
      <c r="AA34" s="7">
        <v>15904726619</v>
      </c>
      <c r="AB34" s="7"/>
      <c r="AC34" s="7"/>
      <c r="AD34" s="7"/>
      <c r="AE34" s="7"/>
      <c r="AF34" s="7"/>
      <c r="AG34" s="7"/>
      <c r="AH34" s="7" t="s">
        <v>379</v>
      </c>
      <c r="AI34" s="7" t="s">
        <v>387</v>
      </c>
      <c r="AJ34" s="7"/>
      <c r="AK34" s="7" t="s">
        <v>394</v>
      </c>
      <c r="AL34" s="7"/>
      <c r="AM34" s="7"/>
      <c r="AN34" s="7" t="s">
        <v>394</v>
      </c>
      <c r="AO34" s="7"/>
      <c r="AP34" s="7"/>
      <c r="AQ34" s="7" t="s">
        <v>394</v>
      </c>
      <c r="AR34" s="7"/>
      <c r="AS34" s="7"/>
      <c r="AT34" s="7" t="s">
        <v>394</v>
      </c>
      <c r="AU34" s="7"/>
      <c r="AV34" s="7"/>
      <c r="AW34" s="7" t="s">
        <v>394</v>
      </c>
      <c r="AX34" s="7"/>
      <c r="AY34" s="7"/>
      <c r="AZ34" s="11" t="s">
        <v>394</v>
      </c>
      <c r="BA34" s="11"/>
      <c r="BB34" s="11"/>
      <c r="BC34" s="11" t="s">
        <v>394</v>
      </c>
      <c r="BD34" s="11"/>
      <c r="BE34" s="11"/>
      <c r="BF34" s="11" t="s">
        <v>394</v>
      </c>
      <c r="BG34" s="11"/>
      <c r="BH34" s="11"/>
      <c r="BI34" s="3" t="s">
        <v>386</v>
      </c>
    </row>
    <row r="36" s="20" customFormat="1" ht="77.1" customHeight="1" spans="1:75">
      <c r="A36" s="6" t="s">
        <v>1567</v>
      </c>
      <c r="B36" s="6" t="s">
        <v>1405</v>
      </c>
      <c r="C36" s="6"/>
      <c r="D36" s="7" t="s">
        <v>374</v>
      </c>
      <c r="E36" s="6"/>
      <c r="F36" s="6"/>
      <c r="G36" s="6" t="s">
        <v>406</v>
      </c>
      <c r="H36" s="6" t="s">
        <v>133</v>
      </c>
      <c r="I36" s="6"/>
      <c r="J36" s="6"/>
      <c r="K36" s="6">
        <v>202510</v>
      </c>
      <c r="L36" s="6" t="s">
        <v>14</v>
      </c>
      <c r="M36" s="6"/>
      <c r="N36" s="6"/>
      <c r="O36" s="6"/>
      <c r="P36" s="6"/>
      <c r="Q36" s="6"/>
      <c r="R36" s="7"/>
      <c r="S36" s="6" t="s">
        <v>379</v>
      </c>
      <c r="T36" s="6"/>
      <c r="U36" s="6" t="s">
        <v>15</v>
      </c>
      <c r="V36" s="6"/>
      <c r="W36" s="6"/>
      <c r="X36" s="6">
        <v>50000</v>
      </c>
      <c r="Y36" s="6">
        <v>30000</v>
      </c>
      <c r="Z36" s="6"/>
      <c r="AA36" s="6" t="s">
        <v>129</v>
      </c>
      <c r="AB36" s="6"/>
      <c r="AC36" s="6" t="s">
        <v>559</v>
      </c>
      <c r="AD36" s="6"/>
      <c r="AE36" s="6" t="s">
        <v>1525</v>
      </c>
      <c r="AF36" s="6" t="s">
        <v>1407</v>
      </c>
      <c r="AG36" s="6"/>
      <c r="AH36" s="6"/>
      <c r="AI36" s="6"/>
      <c r="AJ36" s="6"/>
      <c r="AK36" s="6"/>
      <c r="AL36" s="6"/>
      <c r="AM36" s="6"/>
      <c r="AN36" s="7"/>
      <c r="AO36" s="7"/>
      <c r="AP36" s="6"/>
      <c r="AQ36" s="7" t="str">
        <f>IF(OR(AR36="是",AR36="无需办理"),IF(OR(AU36="是",AU36="无需办理"),IF(OR(AX36="是",AX36="无需办理"),IF(OR(BA36="是",BA36="无需办理"),IF(OR(BD36="是",BD36="无需办理"),IF(OR(BG36="是",BG36="无需办理"),IF(OR(BJ36="是",BJ36="无需办理"),IF(OR(BM36="是",BM36="无需办理"),IF(OR(BP36="是",BP36="无需办理"),"办结",""),""),""),""),""),""),""),""),"")</f>
        <v/>
      </c>
      <c r="AR36" s="6" t="s">
        <v>386</v>
      </c>
      <c r="AS36" s="6"/>
      <c r="AT36" s="6"/>
      <c r="AU36" s="6" t="s">
        <v>386</v>
      </c>
      <c r="AV36" s="6"/>
      <c r="AW36" s="6"/>
      <c r="AX36" s="7" t="s">
        <v>386</v>
      </c>
      <c r="AY36" s="6"/>
      <c r="AZ36" s="6"/>
      <c r="BA36" s="7" t="s">
        <v>386</v>
      </c>
      <c r="BB36" s="6"/>
      <c r="BC36" s="6"/>
      <c r="BD36" s="7" t="s">
        <v>386</v>
      </c>
      <c r="BE36" s="6"/>
      <c r="BF36" s="6"/>
      <c r="BG36" s="7" t="s">
        <v>394</v>
      </c>
      <c r="BH36" s="6"/>
      <c r="BI36" s="6"/>
      <c r="BJ36" s="7" t="s">
        <v>394</v>
      </c>
      <c r="BK36" s="6"/>
      <c r="BL36" s="6"/>
      <c r="BM36" s="7" t="s">
        <v>394</v>
      </c>
      <c r="BN36" s="6"/>
      <c r="BO36" s="6"/>
      <c r="BP36" s="7" t="s">
        <v>394</v>
      </c>
      <c r="BQ36" s="6"/>
      <c r="BR36" s="6"/>
      <c r="BS36" s="13"/>
      <c r="BT36" s="13"/>
      <c r="BU36" s="13"/>
      <c r="BV36" s="13"/>
      <c r="BW36" s="13"/>
    </row>
    <row r="37" ht="108" spans="1:48">
      <c r="A37" s="6">
        <v>41</v>
      </c>
      <c r="B37" s="6" t="s">
        <v>1535</v>
      </c>
      <c r="C37" s="7" t="s">
        <v>439</v>
      </c>
      <c r="D37" s="6" t="s">
        <v>133</v>
      </c>
      <c r="E37" s="6">
        <v>202405</v>
      </c>
      <c r="F37" s="6">
        <v>202512</v>
      </c>
      <c r="G37" s="6" t="s">
        <v>14</v>
      </c>
      <c r="H37" s="7" t="s">
        <v>379</v>
      </c>
      <c r="I37" s="6" t="s">
        <v>15</v>
      </c>
      <c r="J37" s="6">
        <v>100000</v>
      </c>
      <c r="K37" s="6">
        <v>70000</v>
      </c>
      <c r="L37" s="6" t="s">
        <v>129</v>
      </c>
      <c r="M37" s="6"/>
      <c r="N37" s="6" t="s">
        <v>1536</v>
      </c>
      <c r="O37" s="6" t="s">
        <v>1537</v>
      </c>
      <c r="P37" s="7" t="s">
        <v>812</v>
      </c>
      <c r="Q37" s="6" t="s">
        <v>386</v>
      </c>
      <c r="R37" s="6" t="s">
        <v>387</v>
      </c>
      <c r="S37" s="6" t="s">
        <v>573</v>
      </c>
      <c r="T37" s="6" t="s">
        <v>394</v>
      </c>
      <c r="U37" s="6"/>
      <c r="V37" s="6"/>
      <c r="W37" s="6" t="s">
        <v>386</v>
      </c>
      <c r="X37" s="6" t="s">
        <v>387</v>
      </c>
      <c r="Y37" s="6" t="s">
        <v>573</v>
      </c>
      <c r="Z37" s="6" t="s">
        <v>386</v>
      </c>
      <c r="AA37" s="6" t="s">
        <v>387</v>
      </c>
      <c r="AB37" s="6" t="s">
        <v>573</v>
      </c>
      <c r="AC37" s="6" t="s">
        <v>394</v>
      </c>
      <c r="AD37" s="6"/>
      <c r="AE37" s="6"/>
      <c r="AF37" s="6" t="s">
        <v>394</v>
      </c>
      <c r="AG37" s="6"/>
      <c r="AH37" s="6"/>
      <c r="AI37" s="6" t="s">
        <v>394</v>
      </c>
      <c r="AJ37" s="6"/>
      <c r="AK37" s="6"/>
      <c r="AL37" s="6" t="s">
        <v>394</v>
      </c>
      <c r="AM37" s="6"/>
      <c r="AN37" s="6"/>
      <c r="AO37" s="6"/>
      <c r="AP37" s="13"/>
      <c r="AQ37" s="13"/>
      <c r="AR37" s="13"/>
      <c r="AS37" s="13"/>
      <c r="AU37" s="42">
        <v>10</v>
      </c>
      <c r="AV37" s="42">
        <v>7</v>
      </c>
    </row>
    <row r="38" ht="54" spans="1:48">
      <c r="A38" s="6">
        <v>49</v>
      </c>
      <c r="B38" s="6" t="s">
        <v>1540</v>
      </c>
      <c r="C38" s="6" t="s">
        <v>439</v>
      </c>
      <c r="D38" s="6" t="s">
        <v>133</v>
      </c>
      <c r="E38" s="6">
        <v>202405</v>
      </c>
      <c r="F38" s="6">
        <v>202510</v>
      </c>
      <c r="G38" s="6" t="s">
        <v>14</v>
      </c>
      <c r="H38" s="6" t="s">
        <v>379</v>
      </c>
      <c r="I38" s="6" t="s">
        <v>15</v>
      </c>
      <c r="J38" s="6">
        <v>50000</v>
      </c>
      <c r="K38" s="6">
        <v>25000</v>
      </c>
      <c r="L38" s="6" t="s">
        <v>129</v>
      </c>
      <c r="M38" s="6"/>
      <c r="N38" s="6" t="s">
        <v>1541</v>
      </c>
      <c r="O38" s="6" t="s">
        <v>1381</v>
      </c>
      <c r="P38" s="7" t="s">
        <v>812</v>
      </c>
      <c r="Q38" s="7" t="s">
        <v>386</v>
      </c>
      <c r="R38" s="7" t="s">
        <v>387</v>
      </c>
      <c r="S38" s="7" t="s">
        <v>573</v>
      </c>
      <c r="T38" s="7" t="s">
        <v>394</v>
      </c>
      <c r="U38" s="7"/>
      <c r="V38" s="7"/>
      <c r="W38" s="7" t="s">
        <v>386</v>
      </c>
      <c r="X38" s="7" t="s">
        <v>387</v>
      </c>
      <c r="Y38" s="7" t="s">
        <v>573</v>
      </c>
      <c r="Z38" s="7" t="s">
        <v>386</v>
      </c>
      <c r="AA38" s="7" t="s">
        <v>387</v>
      </c>
      <c r="AB38" s="7" t="s">
        <v>573</v>
      </c>
      <c r="AC38" s="7" t="s">
        <v>394</v>
      </c>
      <c r="AD38" s="7"/>
      <c r="AE38" s="7"/>
      <c r="AF38" s="7" t="s">
        <v>394</v>
      </c>
      <c r="AG38" s="11"/>
      <c r="AH38" s="11"/>
      <c r="AI38" s="11" t="s">
        <v>394</v>
      </c>
      <c r="AJ38" s="11"/>
      <c r="AK38" s="11"/>
      <c r="AL38" s="11" t="s">
        <v>394</v>
      </c>
      <c r="AM38" s="11"/>
      <c r="AN38" s="11"/>
      <c r="AU38" s="42">
        <v>5</v>
      </c>
      <c r="AV38" s="42">
        <v>2.5</v>
      </c>
    </row>
    <row r="39" ht="94.5" spans="1:48">
      <c r="A39" s="6">
        <v>51</v>
      </c>
      <c r="B39" s="6" t="s">
        <v>1544</v>
      </c>
      <c r="C39" s="6" t="s">
        <v>439</v>
      </c>
      <c r="D39" s="6" t="s">
        <v>133</v>
      </c>
      <c r="E39" s="6">
        <v>202405</v>
      </c>
      <c r="F39" s="6">
        <v>202512</v>
      </c>
      <c r="G39" s="6" t="s">
        <v>14</v>
      </c>
      <c r="H39" s="6" t="s">
        <v>379</v>
      </c>
      <c r="I39" s="6" t="s">
        <v>15</v>
      </c>
      <c r="J39" s="6">
        <v>500000</v>
      </c>
      <c r="K39" s="6">
        <v>20000</v>
      </c>
      <c r="L39" s="6" t="s">
        <v>129</v>
      </c>
      <c r="M39" s="6"/>
      <c r="N39" s="6" t="s">
        <v>1545</v>
      </c>
      <c r="O39" s="6" t="s">
        <v>1546</v>
      </c>
      <c r="P39" s="7" t="s">
        <v>812</v>
      </c>
      <c r="Q39" s="6" t="s">
        <v>386</v>
      </c>
      <c r="R39" s="6" t="s">
        <v>387</v>
      </c>
      <c r="S39" s="6" t="s">
        <v>573</v>
      </c>
      <c r="T39" s="6" t="s">
        <v>386</v>
      </c>
      <c r="U39" s="6" t="s">
        <v>388</v>
      </c>
      <c r="V39" s="6" t="s">
        <v>573</v>
      </c>
      <c r="W39" s="6" t="s">
        <v>386</v>
      </c>
      <c r="X39" s="6" t="s">
        <v>387</v>
      </c>
      <c r="Y39" s="6" t="s">
        <v>573</v>
      </c>
      <c r="Z39" s="6" t="s">
        <v>386</v>
      </c>
      <c r="AA39" s="6" t="s">
        <v>387</v>
      </c>
      <c r="AB39" s="6" t="s">
        <v>573</v>
      </c>
      <c r="AC39" s="6" t="s">
        <v>386</v>
      </c>
      <c r="AD39" s="6" t="s">
        <v>388</v>
      </c>
      <c r="AE39" s="6" t="s">
        <v>573</v>
      </c>
      <c r="AF39" s="6" t="s">
        <v>386</v>
      </c>
      <c r="AG39" s="6" t="s">
        <v>388</v>
      </c>
      <c r="AH39" s="6" t="s">
        <v>573</v>
      </c>
      <c r="AI39" s="6" t="s">
        <v>394</v>
      </c>
      <c r="AJ39" s="6"/>
      <c r="AK39" s="6"/>
      <c r="AL39" s="6" t="s">
        <v>394</v>
      </c>
      <c r="AM39" s="6"/>
      <c r="AN39" s="6"/>
      <c r="AO39" s="13"/>
      <c r="AP39" s="13"/>
      <c r="AQ39" s="13"/>
      <c r="AR39" s="13"/>
      <c r="AS39" s="13"/>
      <c r="AU39" s="42">
        <v>50</v>
      </c>
      <c r="AV39" s="42">
        <v>2</v>
      </c>
    </row>
    <row r="40" ht="40.5" spans="1:45">
      <c r="A40" s="6">
        <v>68</v>
      </c>
      <c r="B40" s="6" t="s">
        <v>1548</v>
      </c>
      <c r="C40" s="6" t="s">
        <v>439</v>
      </c>
      <c r="D40" s="6" t="s">
        <v>133</v>
      </c>
      <c r="E40" s="6">
        <v>202404</v>
      </c>
      <c r="F40" s="6">
        <v>202512</v>
      </c>
      <c r="G40" s="6" t="s">
        <v>14</v>
      </c>
      <c r="H40" s="6"/>
      <c r="I40" s="6" t="s">
        <v>106</v>
      </c>
      <c r="J40" s="6">
        <v>80000</v>
      </c>
      <c r="K40" s="6">
        <v>45000</v>
      </c>
      <c r="L40" s="6" t="s">
        <v>129</v>
      </c>
      <c r="M40" s="6"/>
      <c r="N40" s="6" t="s">
        <v>1549</v>
      </c>
      <c r="O40" s="6" t="s">
        <v>111</v>
      </c>
      <c r="P40" s="7" t="s">
        <v>812</v>
      </c>
      <c r="Q40" s="6" t="s">
        <v>386</v>
      </c>
      <c r="R40" s="6" t="s">
        <v>387</v>
      </c>
      <c r="S40" s="6" t="s">
        <v>573</v>
      </c>
      <c r="T40" s="6" t="s">
        <v>386</v>
      </c>
      <c r="U40" s="6" t="s">
        <v>388</v>
      </c>
      <c r="V40" s="6" t="s">
        <v>573</v>
      </c>
      <c r="W40" s="6" t="s">
        <v>386</v>
      </c>
      <c r="X40" s="6" t="s">
        <v>387</v>
      </c>
      <c r="Y40" s="6" t="s">
        <v>573</v>
      </c>
      <c r="Z40" s="6" t="s">
        <v>386</v>
      </c>
      <c r="AA40" s="6" t="s">
        <v>387</v>
      </c>
      <c r="AB40" s="6" t="s">
        <v>573</v>
      </c>
      <c r="AC40" s="6" t="s">
        <v>394</v>
      </c>
      <c r="AD40" s="6"/>
      <c r="AE40" s="6"/>
      <c r="AF40" s="6" t="s">
        <v>394</v>
      </c>
      <c r="AG40" s="6"/>
      <c r="AH40" s="6"/>
      <c r="AI40" s="6" t="s">
        <v>394</v>
      </c>
      <c r="AJ40" s="6"/>
      <c r="AK40" s="6"/>
      <c r="AL40" s="6" t="s">
        <v>386</v>
      </c>
      <c r="AM40" s="6" t="s">
        <v>388</v>
      </c>
      <c r="AN40" s="6" t="s">
        <v>573</v>
      </c>
      <c r="AO40" s="13"/>
      <c r="AP40" s="13" t="s">
        <v>425</v>
      </c>
      <c r="AQ40" s="13"/>
      <c r="AR40" s="13"/>
      <c r="AS40" s="13"/>
    </row>
    <row r="41" ht="94.5" spans="1:45">
      <c r="A41" s="6">
        <v>71</v>
      </c>
      <c r="B41" s="6" t="s">
        <v>1551</v>
      </c>
      <c r="C41" s="7" t="s">
        <v>482</v>
      </c>
      <c r="D41" s="6" t="s">
        <v>128</v>
      </c>
      <c r="E41" s="6">
        <v>202404</v>
      </c>
      <c r="F41" s="6">
        <v>202606</v>
      </c>
      <c r="G41" s="6" t="s">
        <v>14</v>
      </c>
      <c r="H41" s="6"/>
      <c r="I41" s="6" t="s">
        <v>106</v>
      </c>
      <c r="J41" s="6">
        <v>100000</v>
      </c>
      <c r="K41" s="6">
        <v>30000</v>
      </c>
      <c r="L41" s="6" t="s">
        <v>129</v>
      </c>
      <c r="M41" s="6"/>
      <c r="N41" s="6" t="s">
        <v>1552</v>
      </c>
      <c r="O41" s="6" t="s">
        <v>1553</v>
      </c>
      <c r="P41" s="7" t="s">
        <v>812</v>
      </c>
      <c r="Q41" s="6" t="s">
        <v>386</v>
      </c>
      <c r="R41" s="6" t="s">
        <v>387</v>
      </c>
      <c r="S41" s="6" t="s">
        <v>573</v>
      </c>
      <c r="T41" s="6" t="s">
        <v>386</v>
      </c>
      <c r="U41" s="6" t="s">
        <v>388</v>
      </c>
      <c r="V41" s="6" t="s">
        <v>573</v>
      </c>
      <c r="W41" s="6" t="s">
        <v>386</v>
      </c>
      <c r="X41" s="6" t="s">
        <v>387</v>
      </c>
      <c r="Y41" s="6" t="s">
        <v>573</v>
      </c>
      <c r="Z41" s="6" t="s">
        <v>386</v>
      </c>
      <c r="AA41" s="6" t="s">
        <v>387</v>
      </c>
      <c r="AB41" s="6" t="s">
        <v>573</v>
      </c>
      <c r="AC41" s="6" t="s">
        <v>394</v>
      </c>
      <c r="AD41" s="6"/>
      <c r="AE41" s="6"/>
      <c r="AF41" s="6" t="s">
        <v>394</v>
      </c>
      <c r="AG41" s="6"/>
      <c r="AH41" s="6"/>
      <c r="AI41" s="6" t="s">
        <v>394</v>
      </c>
      <c r="AJ41" s="6"/>
      <c r="AK41" s="6"/>
      <c r="AL41" s="6" t="s">
        <v>386</v>
      </c>
      <c r="AM41" s="6" t="s">
        <v>388</v>
      </c>
      <c r="AN41" s="6" t="s">
        <v>573</v>
      </c>
      <c r="AO41" s="13" t="s">
        <v>889</v>
      </c>
      <c r="AP41" s="13" t="s">
        <v>425</v>
      </c>
      <c r="AQ41" s="13"/>
      <c r="AR41" s="13"/>
      <c r="AS41" s="13"/>
    </row>
    <row r="42" ht="121.5" spans="1:45">
      <c r="A42" s="6" t="s">
        <v>1568</v>
      </c>
      <c r="B42" s="6" t="s">
        <v>1556</v>
      </c>
      <c r="C42" s="7" t="s">
        <v>439</v>
      </c>
      <c r="D42" s="6" t="s">
        <v>133</v>
      </c>
      <c r="E42" s="6">
        <v>202403</v>
      </c>
      <c r="F42" s="6">
        <v>202505</v>
      </c>
      <c r="G42" s="7" t="s">
        <v>14</v>
      </c>
      <c r="H42" s="6" t="s">
        <v>379</v>
      </c>
      <c r="I42" s="6" t="s">
        <v>15</v>
      </c>
      <c r="J42" s="6">
        <v>120000</v>
      </c>
      <c r="K42" s="6">
        <v>60000</v>
      </c>
      <c r="L42" s="6" t="s">
        <v>129</v>
      </c>
      <c r="M42" s="6"/>
      <c r="N42" s="6" t="s">
        <v>1557</v>
      </c>
      <c r="O42" s="6" t="s">
        <v>1558</v>
      </c>
      <c r="P42" s="7" t="s">
        <v>812</v>
      </c>
      <c r="Q42" s="6" t="s">
        <v>386</v>
      </c>
      <c r="R42" s="6" t="s">
        <v>387</v>
      </c>
      <c r="S42" s="6" t="s">
        <v>573</v>
      </c>
      <c r="T42" s="6" t="s">
        <v>386</v>
      </c>
      <c r="U42" s="6" t="s">
        <v>388</v>
      </c>
      <c r="V42" s="6" t="s">
        <v>573</v>
      </c>
      <c r="W42" s="6" t="s">
        <v>386</v>
      </c>
      <c r="X42" s="6" t="s">
        <v>387</v>
      </c>
      <c r="Y42" s="6" t="s">
        <v>573</v>
      </c>
      <c r="Z42" s="6" t="s">
        <v>386</v>
      </c>
      <c r="AA42" s="6" t="s">
        <v>387</v>
      </c>
      <c r="AB42" s="6" t="s">
        <v>573</v>
      </c>
      <c r="AC42" s="6" t="s">
        <v>394</v>
      </c>
      <c r="AD42" s="6"/>
      <c r="AE42" s="6"/>
      <c r="AF42" s="6" t="s">
        <v>394</v>
      </c>
      <c r="AG42" s="6"/>
      <c r="AH42" s="6"/>
      <c r="AI42" s="6" t="s">
        <v>394</v>
      </c>
      <c r="AJ42" s="6"/>
      <c r="AK42" s="6"/>
      <c r="AL42" s="6" t="s">
        <v>394</v>
      </c>
      <c r="AM42" s="6"/>
      <c r="AN42" s="6"/>
      <c r="AO42" s="13"/>
      <c r="AP42" s="13"/>
      <c r="AQ42" s="13"/>
      <c r="AR42" s="13"/>
      <c r="AS42" s="13"/>
    </row>
    <row r="43" ht="175.5" spans="1:45">
      <c r="A43" s="6" t="s">
        <v>1569</v>
      </c>
      <c r="B43" s="6" t="s">
        <v>1560</v>
      </c>
      <c r="C43" s="7" t="s">
        <v>439</v>
      </c>
      <c r="D43" s="6" t="s">
        <v>133</v>
      </c>
      <c r="E43" s="6">
        <v>202403</v>
      </c>
      <c r="F43" s="6">
        <v>202505</v>
      </c>
      <c r="G43" s="7" t="s">
        <v>14</v>
      </c>
      <c r="H43" s="6" t="s">
        <v>379</v>
      </c>
      <c r="I43" s="6" t="s">
        <v>15</v>
      </c>
      <c r="J43" s="6">
        <v>70000</v>
      </c>
      <c r="K43" s="6">
        <v>50000</v>
      </c>
      <c r="L43" s="6" t="s">
        <v>129</v>
      </c>
      <c r="M43" s="6"/>
      <c r="N43" s="6" t="s">
        <v>1561</v>
      </c>
      <c r="O43" s="6" t="s">
        <v>972</v>
      </c>
      <c r="P43" s="7" t="s">
        <v>812</v>
      </c>
      <c r="Q43" s="6" t="s">
        <v>386</v>
      </c>
      <c r="R43" s="6" t="s">
        <v>387</v>
      </c>
      <c r="S43" s="6" t="s">
        <v>573</v>
      </c>
      <c r="T43" s="6" t="s">
        <v>394</v>
      </c>
      <c r="U43" s="6"/>
      <c r="V43" s="6"/>
      <c r="W43" s="6" t="s">
        <v>394</v>
      </c>
      <c r="X43" s="6"/>
      <c r="Y43" s="6"/>
      <c r="Z43" s="6" t="s">
        <v>394</v>
      </c>
      <c r="AA43" s="6"/>
      <c r="AB43" s="6"/>
      <c r="AC43" s="6" t="s">
        <v>394</v>
      </c>
      <c r="AD43" s="6"/>
      <c r="AE43" s="6"/>
      <c r="AF43" s="6" t="s">
        <v>394</v>
      </c>
      <c r="AG43" s="6"/>
      <c r="AH43" s="6"/>
      <c r="AI43" s="6" t="s">
        <v>394</v>
      </c>
      <c r="AJ43" s="6"/>
      <c r="AK43" s="6"/>
      <c r="AL43" s="6" t="s">
        <v>394</v>
      </c>
      <c r="AM43" s="6"/>
      <c r="AN43" s="6"/>
      <c r="AO43" s="13"/>
      <c r="AP43" s="13"/>
      <c r="AQ43" s="13"/>
      <c r="AR43" s="13"/>
      <c r="AS43" s="13"/>
    </row>
    <row r="44" s="29" customFormat="1" ht="77.1" customHeight="1" spans="1:75">
      <c r="A44" s="34" t="s">
        <v>1570</v>
      </c>
      <c r="B44" s="34" t="s">
        <v>1458</v>
      </c>
      <c r="C44" s="6" t="s">
        <v>1459</v>
      </c>
      <c r="D44" s="35" t="s">
        <v>374</v>
      </c>
      <c r="E44" s="6" t="s">
        <v>1059</v>
      </c>
      <c r="F44" s="6" t="s">
        <v>414</v>
      </c>
      <c r="G44" s="34" t="s">
        <v>406</v>
      </c>
      <c r="H44" s="34" t="s">
        <v>133</v>
      </c>
      <c r="I44" s="6">
        <v>202404</v>
      </c>
      <c r="J44" s="6">
        <v>202404</v>
      </c>
      <c r="K44" s="34">
        <v>202512</v>
      </c>
      <c r="L44" s="34" t="s">
        <v>95</v>
      </c>
      <c r="M44" s="6"/>
      <c r="N44" s="6"/>
      <c r="O44" s="6"/>
      <c r="P44" s="6"/>
      <c r="Q44" s="6"/>
      <c r="R44" s="7" t="s">
        <v>510</v>
      </c>
      <c r="S44" s="34"/>
      <c r="T44" s="6"/>
      <c r="U44" s="34" t="s">
        <v>69</v>
      </c>
      <c r="V44" s="6"/>
      <c r="W44" s="6"/>
      <c r="X44" s="34">
        <v>11495.44</v>
      </c>
      <c r="Y44" s="34">
        <v>6000</v>
      </c>
      <c r="Z44" s="6" t="s">
        <v>511</v>
      </c>
      <c r="AA44" s="34" t="s">
        <v>129</v>
      </c>
      <c r="AB44" s="6" t="s">
        <v>658</v>
      </c>
      <c r="AC44" s="34" t="s">
        <v>381</v>
      </c>
      <c r="AD44" s="6" t="s">
        <v>382</v>
      </c>
      <c r="AE44" s="34" t="s">
        <v>1571</v>
      </c>
      <c r="AF44" s="34" t="s">
        <v>97</v>
      </c>
      <c r="AG44" s="6" t="s">
        <v>406</v>
      </c>
      <c r="AH44" s="6">
        <v>13904725427</v>
      </c>
      <c r="AI44" s="6" t="s">
        <v>414</v>
      </c>
      <c r="AJ44" s="6">
        <v>13848529557</v>
      </c>
      <c r="AK44" s="6">
        <v>82.8</v>
      </c>
      <c r="AL44" s="6"/>
      <c r="AM44" s="6"/>
      <c r="AN44" s="7"/>
      <c r="AO44" s="7"/>
      <c r="AP44" s="6"/>
      <c r="AQ44" s="35" t="str">
        <f>IF(OR(AR44="是",AR44="无需办理"),IF(OR(AU44="是",AU44="无需办理"),IF(OR(AX44="是",AX44="无需办理"),IF(OR(BA44="是",BA44="无需办理"),IF(OR(BD44="是",BD44="无需办理"),IF(OR(BG44="是",BG44="无需办理"),IF(OR(BJ44="是",BJ44="无需办理"),IF(OR(BM44="是",BM44="无需办理"),IF(OR(BP44="是",BP44="无需办理"),"办结",""),""),""),""),""),""),""),""),"")</f>
        <v>办结</v>
      </c>
      <c r="AR44" s="34" t="s">
        <v>379</v>
      </c>
      <c r="AS44" s="6" t="s">
        <v>387</v>
      </c>
      <c r="AT44" s="6" t="s">
        <v>389</v>
      </c>
      <c r="AU44" s="6" t="s">
        <v>379</v>
      </c>
      <c r="AV44" s="6" t="s">
        <v>388</v>
      </c>
      <c r="AW44" s="6" t="s">
        <v>389</v>
      </c>
      <c r="AX44" s="34" t="s">
        <v>379</v>
      </c>
      <c r="AY44" s="6" t="s">
        <v>388</v>
      </c>
      <c r="AZ44" s="6" t="s">
        <v>389</v>
      </c>
      <c r="BA44" s="34" t="s">
        <v>394</v>
      </c>
      <c r="BB44" s="6"/>
      <c r="BC44" s="6"/>
      <c r="BD44" s="34" t="s">
        <v>394</v>
      </c>
      <c r="BE44" s="6"/>
      <c r="BF44" s="6"/>
      <c r="BG44" s="34" t="s">
        <v>394</v>
      </c>
      <c r="BH44" s="6"/>
      <c r="BI44" s="6"/>
      <c r="BJ44" s="34" t="s">
        <v>394</v>
      </c>
      <c r="BK44" s="6"/>
      <c r="BL44" s="6"/>
      <c r="BM44" s="34" t="s">
        <v>394</v>
      </c>
      <c r="BN44" s="6"/>
      <c r="BO44" s="6"/>
      <c r="BP44" s="34" t="s">
        <v>394</v>
      </c>
      <c r="BQ44" s="6"/>
      <c r="BR44" s="6"/>
      <c r="BS44" s="41"/>
      <c r="BT44" s="41"/>
      <c r="BU44" s="41"/>
      <c r="BV44" s="41"/>
      <c r="BW44" s="41"/>
    </row>
  </sheetData>
  <autoFilter ref="A4:BM15">
    <extLst/>
  </autoFilter>
  <mergeCells count="42">
    <mergeCell ref="A1:BH1"/>
    <mergeCell ref="AB3:AC3"/>
    <mergeCell ref="AH3:AJ3"/>
    <mergeCell ref="AK3:AM3"/>
    <mergeCell ref="AN3:AP3"/>
    <mergeCell ref="AQ3:AS3"/>
    <mergeCell ref="AT3:AV3"/>
    <mergeCell ref="AW3:AY3"/>
    <mergeCell ref="AZ3:BB3"/>
    <mergeCell ref="BC3:BE3"/>
    <mergeCell ref="BF3:BH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D3:AD4"/>
    <mergeCell ref="AE3:AE4"/>
    <mergeCell ref="AF3:AF4"/>
    <mergeCell ref="AG3:AG4"/>
  </mergeCells>
  <conditionalFormatting sqref="B5">
    <cfRule type="duplicateValues" dxfId="0" priority="31"/>
    <cfRule type="duplicateValues" dxfId="0" priority="30"/>
  </conditionalFormatting>
  <conditionalFormatting sqref="B7">
    <cfRule type="duplicateValues" dxfId="0" priority="24"/>
    <cfRule type="duplicateValues" dxfId="0" priority="23"/>
    <cfRule type="duplicateValues" dxfId="0" priority="22"/>
    <cfRule type="duplicateValues" dxfId="0" priority="21"/>
  </conditionalFormatting>
  <conditionalFormatting sqref="B32">
    <cfRule type="duplicateValues" dxfId="0" priority="27"/>
    <cfRule type="duplicateValues" dxfId="0" priority="26"/>
  </conditionalFormatting>
  <conditionalFormatting sqref="B33">
    <cfRule type="duplicateValues" dxfId="0" priority="34"/>
    <cfRule type="duplicateValues" dxfId="0" priority="33"/>
    <cfRule type="duplicateValues" dxfId="0" priority="32"/>
  </conditionalFormatting>
  <conditionalFormatting sqref="B36">
    <cfRule type="duplicateValues" dxfId="0" priority="17"/>
    <cfRule type="duplicateValues" dxfId="0" priority="18"/>
    <cfRule type="duplicateValues" dxfId="0" priority="19"/>
    <cfRule type="duplicateValues" dxfId="0" priority="20"/>
    <cfRule type="duplicateValues" dxfId="0" priority="15"/>
  </conditionalFormatting>
  <conditionalFormatting sqref="AR36:BP36">
    <cfRule type="cellIs" dxfId="1" priority="16" operator="equal">
      <formula>"否"</formula>
    </cfRule>
  </conditionalFormatting>
  <conditionalFormatting sqref="B44">
    <cfRule type="duplicateValues" dxfId="0" priority="7"/>
    <cfRule type="duplicateValues" dxfId="0" priority="6"/>
    <cfRule type="duplicateValues" dxfId="0" priority="5"/>
    <cfRule type="duplicateValues" dxfId="0" priority="4"/>
    <cfRule type="duplicateValues" dxfId="0" priority="2"/>
    <cfRule type="duplicateValues" dxfId="0" priority="1"/>
  </conditionalFormatting>
  <conditionalFormatting sqref="AR44:BP44">
    <cfRule type="cellIs" dxfId="1" priority="3" operator="equal">
      <formula>"否"</formula>
    </cfRule>
  </conditionalFormatting>
  <conditionalFormatting sqref="B37:B41">
    <cfRule type="duplicateValues" dxfId="0" priority="14"/>
    <cfRule type="duplicateValues" dxfId="0" priority="13"/>
  </conditionalFormatting>
  <conditionalFormatting sqref="B37:B43">
    <cfRule type="duplicateValues" dxfId="0" priority="9"/>
    <cfRule type="duplicateValues" dxfId="0" priority="8"/>
  </conditionalFormatting>
  <conditionalFormatting sqref="B42:B43">
    <cfRule type="duplicateValues" dxfId="0" priority="12"/>
    <cfRule type="duplicateValues" dxfId="0" priority="11"/>
    <cfRule type="duplicateValues" dxfId="0" priority="10"/>
  </conditionalFormatting>
  <conditionalFormatting sqref="B1:B4 B34:B35 B15:B31 B45:B1048576">
    <cfRule type="duplicateValues" dxfId="0" priority="36"/>
    <cfRule type="duplicateValues" dxfId="0" priority="35"/>
  </conditionalFormatting>
  <conditionalFormatting sqref="B1:B6 B8:B35 B45:B1048576">
    <cfRule type="duplicateValues" dxfId="0" priority="25"/>
  </conditionalFormatting>
  <conditionalFormatting sqref="B6 B8:B14">
    <cfRule type="duplicateValues" dxfId="0" priority="29"/>
    <cfRule type="duplicateValues" dxfId="0" priority="28"/>
  </conditionalFormatting>
  <dataValidations count="2">
    <dataValidation type="list" allowBlank="1" showInputMessage="1" showErrorMessage="1" sqref="N1 N2">
      <formula1>"农林水利生态,工业,基础设施,交通,商贸流通,社会事业,文化旅游,房地产"</formula1>
    </dataValidation>
    <dataValidation allowBlank="1" showInputMessage="1" showErrorMessage="1" sqref="AB3:AB4 AD3:AG4"/>
  </dataValidations>
  <printOptions horizontalCentered="1"/>
  <pageMargins left="0.511805555555556" right="0.511805555555556" top="0.590277777777778" bottom="0.590277777777778" header="0.5" footer="0.5"/>
  <pageSetup paperSize="8" scale="1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0000"/>
    <pageSetUpPr fitToPage="1"/>
  </sheetPr>
  <dimension ref="A1:BZ218"/>
  <sheetViews>
    <sheetView view="pageBreakPreview" zoomScaleNormal="70" workbookViewId="0">
      <pane xSplit="2" ySplit="5" topLeftCell="C6" activePane="bottomRight" state="frozenSplit"/>
      <selection/>
      <selection pane="topRight"/>
      <selection pane="bottomLeft"/>
      <selection pane="bottomRight" activeCell="H16" sqref="H16"/>
    </sheetView>
  </sheetViews>
  <sheetFormatPr defaultColWidth="9" defaultRowHeight="13.5"/>
  <cols>
    <col min="1" max="1" width="7.5" style="20" customWidth="1"/>
    <col min="2" max="2" width="17.25" style="20" customWidth="1"/>
    <col min="3" max="3" width="16.1333333333333" style="20" customWidth="1" outlineLevel="1"/>
    <col min="4" max="4" width="11.75" style="20" customWidth="1"/>
    <col min="5" max="6" width="9" style="20" customWidth="1" outlineLevel="1"/>
    <col min="7" max="7" width="9" style="20" customWidth="1"/>
    <col min="8" max="8" width="9" style="20"/>
    <col min="9" max="9" width="11.5" style="20" outlineLevel="1"/>
    <col min="10" max="10" width="9.38333333333333" style="20" outlineLevel="1"/>
    <col min="11" max="12" width="9.38333333333333" style="20"/>
    <col min="13" max="13" width="13.25" style="20" customWidth="1" outlineLevel="1"/>
    <col min="14" max="16" width="9" style="20" customWidth="1" outlineLevel="1"/>
    <col min="17" max="17" width="9" style="20" customWidth="1" outlineLevel="1" collapsed="1"/>
    <col min="18" max="18" width="9" style="20" customWidth="1" outlineLevel="1"/>
    <col min="19" max="19" width="9" style="20" customWidth="1"/>
    <col min="20" max="20" width="9" style="20" customWidth="1" outlineLevel="1"/>
    <col min="21" max="21" width="11.3833333333333" style="20" customWidth="1"/>
    <col min="22" max="23" width="9" style="20" customWidth="1" outlineLevel="1"/>
    <col min="24" max="24" width="12.5" style="20" customWidth="1"/>
    <col min="25" max="25" width="10.25" style="20" customWidth="1"/>
    <col min="26" max="26" width="9" style="20" customWidth="1" outlineLevel="1"/>
    <col min="27" max="27" width="9" style="20" customWidth="1"/>
    <col min="28" max="28" width="15.75" style="20" customWidth="1" outlineLevel="1"/>
    <col min="29" max="29" width="10.6333333333333" style="20" customWidth="1"/>
    <col min="30" max="30" width="10.6333333333333" style="20" customWidth="1" outlineLevel="1"/>
    <col min="31" max="31" width="35.75" style="20" customWidth="1"/>
    <col min="32" max="32" width="13.25" style="20" customWidth="1"/>
    <col min="33" max="33" width="9" style="20" customWidth="1" outlineLevel="1"/>
    <col min="34" max="34" width="12.6333333333333" style="20" customWidth="1" outlineLevel="1"/>
    <col min="35" max="35" width="9" style="20" customWidth="1" outlineLevel="1" collapsed="1"/>
    <col min="36" max="36" width="12.6333333333333" style="20" customWidth="1" outlineLevel="1"/>
    <col min="37" max="42" width="9" style="20" customWidth="1" outlineLevel="1"/>
    <col min="43" max="43" width="9" style="20" customWidth="1"/>
    <col min="44" max="44" width="7.75" style="20" customWidth="1"/>
    <col min="45" max="49" width="7.75" style="20" customWidth="1" outlineLevel="1"/>
    <col min="50" max="50" width="7.75" style="20" customWidth="1"/>
    <col min="51" max="52" width="7.75" style="20" customWidth="1" outlineLevel="1"/>
    <col min="53" max="53" width="7.75" style="20" customWidth="1"/>
    <col min="54" max="55" width="7.75" style="20" customWidth="1" outlineLevel="1"/>
    <col min="56" max="56" width="7.75" style="20" customWidth="1"/>
    <col min="57" max="58" width="7.75" style="20" customWidth="1" outlineLevel="1"/>
    <col min="59" max="59" width="7.75" style="20" customWidth="1"/>
    <col min="60" max="61" width="7.75" style="20" customWidth="1" outlineLevel="1"/>
    <col min="62" max="62" width="7.75" style="20" customWidth="1"/>
    <col min="63" max="64" width="7.75" style="20" customWidth="1" outlineLevel="1"/>
    <col min="65" max="65" width="7.75" style="20" customWidth="1"/>
    <col min="66" max="67" width="7.75" style="20" customWidth="1" outlineLevel="1"/>
    <col min="68" max="68" width="7.75" style="20" customWidth="1"/>
    <col min="69" max="70" width="9" style="20" customWidth="1" outlineLevel="1"/>
    <col min="71" max="72" width="11.1333333333333" style="20"/>
    <col min="73" max="73" width="28.3833333333333" style="20" customWidth="1"/>
    <col min="74" max="76" width="9" style="20"/>
    <col min="77" max="77" width="10.3833333333333" style="20"/>
    <col min="78" max="16384" width="9" style="20"/>
  </cols>
  <sheetData>
    <row r="1" ht="23.1" hidden="1" customHeight="1" spans="1:2">
      <c r="A1" s="33" t="s">
        <v>297</v>
      </c>
      <c r="B1" s="33"/>
    </row>
    <row r="2" s="28" customFormat="1" ht="54.95" customHeight="1" spans="1:70">
      <c r="A2" s="4" t="s">
        <v>1029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row>
    <row r="3" s="28" customFormat="1" ht="36" customHeight="1" outlineLevel="1" spans="1:72">
      <c r="A3" s="4"/>
      <c r="B3" s="4"/>
      <c r="C3" s="4"/>
      <c r="D3" s="4"/>
      <c r="E3" s="4"/>
      <c r="F3" s="4"/>
      <c r="G3" s="4"/>
      <c r="H3" s="4"/>
      <c r="I3" s="4"/>
      <c r="J3" s="4"/>
      <c r="K3" s="4"/>
      <c r="L3" s="4"/>
      <c r="M3" s="4"/>
      <c r="N3" s="4"/>
      <c r="O3" s="4"/>
      <c r="P3" s="4"/>
      <c r="Q3" s="4"/>
      <c r="R3" s="4"/>
      <c r="S3" s="4"/>
      <c r="T3" s="37">
        <f>(X115-U3)/U3</f>
        <v>-0.999983864838907</v>
      </c>
      <c r="U3" s="38">
        <v>6321597.87</v>
      </c>
      <c r="V3" s="4"/>
      <c r="W3" s="4"/>
      <c r="X3" s="39">
        <f>SUBTOTAL(9,X6:X114)/10000</f>
        <v>102</v>
      </c>
      <c r="Y3" s="39">
        <f>SUBTOTAL(9,Y6:Y114)/10000</f>
        <v>30</v>
      </c>
      <c r="Z3" s="4"/>
      <c r="AA3" s="18"/>
      <c r="AB3" s="4"/>
      <c r="AC3" s="4"/>
      <c r="AD3" s="4"/>
      <c r="AE3" s="19">
        <v>2977063.55</v>
      </c>
      <c r="AF3" s="37">
        <f>(Y115-AE3)/AE3</f>
        <v>-0.999989922956129</v>
      </c>
      <c r="AG3" s="4"/>
      <c r="AH3" s="4"/>
      <c r="AI3" s="4"/>
      <c r="AJ3" s="4">
        <v>60.5</v>
      </c>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28">
        <v>24.3</v>
      </c>
      <c r="BT3" s="28">
        <f>AJ3-BS3</f>
        <v>36.2</v>
      </c>
    </row>
    <row r="4" s="12" customFormat="1" ht="75" customHeight="1" spans="1:70">
      <c r="A4" s="5" t="s">
        <v>2</v>
      </c>
      <c r="B4" s="5" t="s">
        <v>3</v>
      </c>
      <c r="C4" s="5" t="s">
        <v>298</v>
      </c>
      <c r="D4" s="5" t="s">
        <v>299</v>
      </c>
      <c r="E4" s="5" t="s">
        <v>1044</v>
      </c>
      <c r="F4" s="5" t="s">
        <v>1045</v>
      </c>
      <c r="G4" s="5" t="s">
        <v>301</v>
      </c>
      <c r="H4" s="5" t="s">
        <v>4</v>
      </c>
      <c r="I4" s="5" t="s">
        <v>303</v>
      </c>
      <c r="J4" s="5" t="s">
        <v>304</v>
      </c>
      <c r="K4" s="5" t="s">
        <v>305</v>
      </c>
      <c r="L4" s="5" t="s">
        <v>5</v>
      </c>
      <c r="M4" s="5" t="s">
        <v>1176</v>
      </c>
      <c r="N4" s="5" t="s">
        <v>306</v>
      </c>
      <c r="O4" s="5" t="s">
        <v>307</v>
      </c>
      <c r="P4" s="5" t="s">
        <v>1286</v>
      </c>
      <c r="Q4" s="5" t="s">
        <v>309</v>
      </c>
      <c r="R4" s="5" t="s">
        <v>312</v>
      </c>
      <c r="S4" s="5" t="s">
        <v>313</v>
      </c>
      <c r="T4" s="5" t="s">
        <v>315</v>
      </c>
      <c r="U4" s="5" t="s">
        <v>6</v>
      </c>
      <c r="V4" s="5" t="s">
        <v>316</v>
      </c>
      <c r="W4" s="5" t="s">
        <v>317</v>
      </c>
      <c r="X4" s="8" t="s">
        <v>7</v>
      </c>
      <c r="Y4" s="8" t="s">
        <v>8</v>
      </c>
      <c r="Z4" s="5" t="s">
        <v>319</v>
      </c>
      <c r="AA4" s="5" t="s">
        <v>9</v>
      </c>
      <c r="AB4" s="5" t="s">
        <v>991</v>
      </c>
      <c r="AC4" s="5" t="s">
        <v>321</v>
      </c>
      <c r="AD4" s="5" t="s">
        <v>322</v>
      </c>
      <c r="AE4" s="5" t="s">
        <v>10</v>
      </c>
      <c r="AF4" s="5" t="s">
        <v>11</v>
      </c>
      <c r="AG4" s="5" t="s">
        <v>323</v>
      </c>
      <c r="AH4" s="5" t="s">
        <v>324</v>
      </c>
      <c r="AI4" s="5" t="s">
        <v>325</v>
      </c>
      <c r="AJ4" s="5" t="s">
        <v>326</v>
      </c>
      <c r="AK4" s="8" t="s">
        <v>327</v>
      </c>
      <c r="AL4" s="8"/>
      <c r="AM4" s="8" t="s">
        <v>328</v>
      </c>
      <c r="AN4" s="8" t="s">
        <v>329</v>
      </c>
      <c r="AO4" s="8" t="s">
        <v>330</v>
      </c>
      <c r="AP4" s="8" t="s">
        <v>331</v>
      </c>
      <c r="AQ4" s="8" t="s">
        <v>1572</v>
      </c>
      <c r="AR4" s="5" t="s">
        <v>343</v>
      </c>
      <c r="AS4" s="5"/>
      <c r="AT4" s="5"/>
      <c r="AU4" s="5" t="s">
        <v>344</v>
      </c>
      <c r="AV4" s="5"/>
      <c r="AW4" s="5"/>
      <c r="AX4" s="5" t="s">
        <v>1048</v>
      </c>
      <c r="AY4" s="5"/>
      <c r="AZ4" s="5"/>
      <c r="BA4" s="5" t="s">
        <v>346</v>
      </c>
      <c r="BB4" s="5"/>
      <c r="BC4" s="5"/>
      <c r="BD4" s="5" t="s">
        <v>347</v>
      </c>
      <c r="BE4" s="5"/>
      <c r="BF4" s="5"/>
      <c r="BG4" s="10" t="s">
        <v>348</v>
      </c>
      <c r="BH4" s="10"/>
      <c r="BI4" s="10"/>
      <c r="BJ4" s="10" t="s">
        <v>349</v>
      </c>
      <c r="BK4" s="10"/>
      <c r="BL4" s="10"/>
      <c r="BM4" s="10" t="s">
        <v>350</v>
      </c>
      <c r="BN4" s="10"/>
      <c r="BO4" s="10"/>
      <c r="BP4" s="10" t="s">
        <v>351</v>
      </c>
      <c r="BQ4" s="10"/>
      <c r="BR4" s="10"/>
    </row>
    <row r="5" s="12" customFormat="1" ht="33" hidden="1" customHeight="1" outlineLevel="1" spans="1:71">
      <c r="A5" s="5"/>
      <c r="B5" s="5"/>
      <c r="C5" s="5"/>
      <c r="D5" s="5"/>
      <c r="E5" s="5"/>
      <c r="F5" s="5"/>
      <c r="G5" s="5"/>
      <c r="H5" s="5"/>
      <c r="I5" s="5"/>
      <c r="J5" s="5"/>
      <c r="K5" s="5"/>
      <c r="L5" s="5"/>
      <c r="M5" s="5"/>
      <c r="N5" s="5"/>
      <c r="O5" s="5"/>
      <c r="P5" s="5"/>
      <c r="Q5" s="5"/>
      <c r="R5" s="5"/>
      <c r="S5" s="5"/>
      <c r="T5" s="5"/>
      <c r="U5" s="5"/>
      <c r="V5" s="5"/>
      <c r="W5" s="5"/>
      <c r="X5" s="8"/>
      <c r="Y5" s="8"/>
      <c r="Z5" s="5"/>
      <c r="AA5" s="5"/>
      <c r="AB5" s="5"/>
      <c r="AC5" s="5"/>
      <c r="AD5" s="5"/>
      <c r="AE5" s="5"/>
      <c r="AF5" s="5"/>
      <c r="AG5" s="5"/>
      <c r="AH5" s="5"/>
      <c r="AI5" s="5"/>
      <c r="AJ5" s="5"/>
      <c r="AK5" s="8" t="s">
        <v>361</v>
      </c>
      <c r="AL5" s="5" t="s">
        <v>362</v>
      </c>
      <c r="AM5" s="8"/>
      <c r="AN5" s="8"/>
      <c r="AO5" s="8"/>
      <c r="AP5" s="8"/>
      <c r="AQ5" s="8"/>
      <c r="AR5" s="5" t="s">
        <v>357</v>
      </c>
      <c r="AS5" s="5" t="s">
        <v>359</v>
      </c>
      <c r="AT5" s="5" t="s">
        <v>358</v>
      </c>
      <c r="AU5" s="5" t="s">
        <v>357</v>
      </c>
      <c r="AV5" s="5" t="s">
        <v>359</v>
      </c>
      <c r="AW5" s="5" t="s">
        <v>358</v>
      </c>
      <c r="AX5" s="5" t="s">
        <v>357</v>
      </c>
      <c r="AY5" s="5" t="s">
        <v>359</v>
      </c>
      <c r="AZ5" s="5" t="s">
        <v>358</v>
      </c>
      <c r="BA5" s="5" t="s">
        <v>357</v>
      </c>
      <c r="BB5" s="5" t="s">
        <v>359</v>
      </c>
      <c r="BC5" s="5" t="s">
        <v>358</v>
      </c>
      <c r="BD5" s="5" t="s">
        <v>357</v>
      </c>
      <c r="BE5" s="5" t="s">
        <v>359</v>
      </c>
      <c r="BF5" s="5" t="s">
        <v>358</v>
      </c>
      <c r="BG5" s="5" t="s">
        <v>357</v>
      </c>
      <c r="BH5" s="5" t="s">
        <v>359</v>
      </c>
      <c r="BI5" s="5" t="s">
        <v>358</v>
      </c>
      <c r="BJ5" s="5" t="s">
        <v>357</v>
      </c>
      <c r="BK5" s="5" t="s">
        <v>359</v>
      </c>
      <c r="BL5" s="5" t="s">
        <v>358</v>
      </c>
      <c r="BM5" s="5" t="s">
        <v>357</v>
      </c>
      <c r="BN5" s="5" t="s">
        <v>359</v>
      </c>
      <c r="BO5" s="5" t="s">
        <v>358</v>
      </c>
      <c r="BP5" s="5" t="s">
        <v>357</v>
      </c>
      <c r="BQ5" s="5" t="s">
        <v>359</v>
      </c>
      <c r="BR5" s="5" t="s">
        <v>358</v>
      </c>
      <c r="BS5" s="12" t="s">
        <v>372</v>
      </c>
    </row>
    <row r="6" ht="77.1" hidden="1" customHeight="1" collapsed="1" spans="1:78">
      <c r="A6" s="6">
        <v>1</v>
      </c>
      <c r="B6" s="6" t="s">
        <v>12</v>
      </c>
      <c r="C6" s="7" t="s">
        <v>373</v>
      </c>
      <c r="D6" s="7" t="s">
        <v>374</v>
      </c>
      <c r="E6" s="6" t="s">
        <v>1051</v>
      </c>
      <c r="F6" s="6" t="s">
        <v>755</v>
      </c>
      <c r="G6" s="6" t="s">
        <v>376</v>
      </c>
      <c r="H6" s="6" t="s">
        <v>13</v>
      </c>
      <c r="I6" s="6">
        <v>202303</v>
      </c>
      <c r="J6" s="6">
        <v>202401</v>
      </c>
      <c r="K6" s="6">
        <v>202407</v>
      </c>
      <c r="L6" s="6" t="s">
        <v>14</v>
      </c>
      <c r="M6" s="6"/>
      <c r="N6" s="6"/>
      <c r="O6" s="6"/>
      <c r="P6" s="6"/>
      <c r="Q6" s="6" t="s">
        <v>378</v>
      </c>
      <c r="R6" s="6" t="s">
        <v>380</v>
      </c>
      <c r="S6" s="6" t="s">
        <v>379</v>
      </c>
      <c r="T6" s="6"/>
      <c r="U6" s="6" t="s">
        <v>15</v>
      </c>
      <c r="V6" s="6"/>
      <c r="W6" s="6"/>
      <c r="X6" s="6">
        <v>1000000</v>
      </c>
      <c r="Y6" s="6">
        <v>600000</v>
      </c>
      <c r="Z6" s="6"/>
      <c r="AA6" s="6" t="s">
        <v>16</v>
      </c>
      <c r="AB6" s="6"/>
      <c r="AC6" s="6" t="s">
        <v>381</v>
      </c>
      <c r="AD6" s="6" t="s">
        <v>382</v>
      </c>
      <c r="AE6" s="6" t="s">
        <v>17</v>
      </c>
      <c r="AF6" s="6" t="s">
        <v>18</v>
      </c>
      <c r="AG6" s="6"/>
      <c r="AH6" s="6"/>
      <c r="AI6" s="7" t="s">
        <v>383</v>
      </c>
      <c r="AJ6" s="7">
        <v>18981369558</v>
      </c>
      <c r="AK6" s="7" t="s">
        <v>384</v>
      </c>
      <c r="AL6" s="7"/>
      <c r="AM6" s="7"/>
      <c r="AN6" s="7"/>
      <c r="AO6" s="7"/>
      <c r="AP6" s="7"/>
      <c r="AQ6" s="7" t="str">
        <f>IF(OR(AR6="是",AR6="无需办理"),IF(OR(AU6="是",AU6="无需办理"),IF(OR(AX6="是",AX6="无需办理"),IF(OR(BA6="是",BA6="无需办理"),IF(OR(BD6="是",BD6="无需办理"),IF(OR(BG6="是",BG6="无需办理"),IF(OR(BJ6="是",BJ6="无需办理"),IF(OR(BM6="是",BM6="无需办理"),IF(OR(BP6="是",BP6="无需办理"),"办结",""),""),""),""),""),""),""),""),"")</f>
        <v>办结</v>
      </c>
      <c r="AR6" s="7" t="s">
        <v>379</v>
      </c>
      <c r="AS6" s="7" t="s">
        <v>387</v>
      </c>
      <c r="AT6" s="7" t="s">
        <v>389</v>
      </c>
      <c r="AU6" s="7" t="s">
        <v>379</v>
      </c>
      <c r="AV6" s="7" t="s">
        <v>388</v>
      </c>
      <c r="AW6" s="7" t="s">
        <v>389</v>
      </c>
      <c r="AX6" s="7" t="s">
        <v>379</v>
      </c>
      <c r="AY6" s="7" t="s">
        <v>388</v>
      </c>
      <c r="AZ6" s="7" t="s">
        <v>389</v>
      </c>
      <c r="BA6" s="7" t="s">
        <v>379</v>
      </c>
      <c r="BB6" s="7" t="s">
        <v>387</v>
      </c>
      <c r="BC6" s="7" t="s">
        <v>389</v>
      </c>
      <c r="BD6" s="7" t="s">
        <v>379</v>
      </c>
      <c r="BE6" s="7" t="s">
        <v>393</v>
      </c>
      <c r="BF6" s="7" t="s">
        <v>389</v>
      </c>
      <c r="BG6" s="7" t="s">
        <v>379</v>
      </c>
      <c r="BH6" s="7" t="s">
        <v>388</v>
      </c>
      <c r="BI6" s="7" t="s">
        <v>389</v>
      </c>
      <c r="BJ6" s="7" t="s">
        <v>379</v>
      </c>
      <c r="BK6" s="7" t="s">
        <v>388</v>
      </c>
      <c r="BL6" s="7" t="s">
        <v>389</v>
      </c>
      <c r="BM6" s="7" t="s">
        <v>394</v>
      </c>
      <c r="BN6" s="7"/>
      <c r="BO6" s="7"/>
      <c r="BP6" s="7" t="s">
        <v>394</v>
      </c>
      <c r="BQ6" s="7"/>
      <c r="BR6" s="7"/>
      <c r="BS6" s="20" t="s">
        <v>386</v>
      </c>
      <c r="BY6" s="42">
        <f>X6/10000</f>
        <v>100</v>
      </c>
      <c r="BZ6" s="42">
        <f>Y6/10000</f>
        <v>60</v>
      </c>
    </row>
    <row r="7" ht="77.1" hidden="1" customHeight="1" spans="1:78">
      <c r="A7" s="6">
        <v>2</v>
      </c>
      <c r="B7" s="6" t="s">
        <v>19</v>
      </c>
      <c r="C7" s="7" t="s">
        <v>395</v>
      </c>
      <c r="D7" s="7" t="s">
        <v>396</v>
      </c>
      <c r="E7" s="6" t="s">
        <v>1051</v>
      </c>
      <c r="F7" s="6" t="s">
        <v>1292</v>
      </c>
      <c r="G7" s="6" t="s">
        <v>398</v>
      </c>
      <c r="H7" s="6" t="s">
        <v>13</v>
      </c>
      <c r="I7" s="6">
        <v>202304</v>
      </c>
      <c r="J7" s="6">
        <v>202401</v>
      </c>
      <c r="K7" s="6">
        <v>202412</v>
      </c>
      <c r="L7" s="6" t="s">
        <v>14</v>
      </c>
      <c r="M7" s="6"/>
      <c r="N7" s="6"/>
      <c r="O7" s="6"/>
      <c r="P7" s="6"/>
      <c r="Q7" s="6" t="s">
        <v>401</v>
      </c>
      <c r="R7" s="6" t="s">
        <v>402</v>
      </c>
      <c r="S7" s="6" t="s">
        <v>379</v>
      </c>
      <c r="T7" s="6"/>
      <c r="U7" s="6" t="s">
        <v>15</v>
      </c>
      <c r="V7" s="6"/>
      <c r="W7" s="6"/>
      <c r="X7" s="6">
        <v>779928.98</v>
      </c>
      <c r="Y7" s="6">
        <v>450000</v>
      </c>
      <c r="Z7" s="6"/>
      <c r="AA7" s="6" t="s">
        <v>16</v>
      </c>
      <c r="AB7" s="6"/>
      <c r="AC7" s="6" t="s">
        <v>381</v>
      </c>
      <c r="AD7" s="6" t="s">
        <v>382</v>
      </c>
      <c r="AE7" s="6" t="s">
        <v>21</v>
      </c>
      <c r="AF7" s="6" t="s">
        <v>22</v>
      </c>
      <c r="AG7" s="6"/>
      <c r="AH7" s="6"/>
      <c r="AI7" s="7" t="s">
        <v>403</v>
      </c>
      <c r="AJ7" s="7">
        <v>15947623319</v>
      </c>
      <c r="AL7" s="7"/>
      <c r="AM7" s="7"/>
      <c r="AN7" s="7"/>
      <c r="AO7" s="7"/>
      <c r="AP7" s="7"/>
      <c r="AQ7" s="7" t="str">
        <f t="shared" ref="AQ7:AQ70" si="0">IF(OR(AR7="是",AR7="无需办理"),IF(OR(AU7="是",AU7="无需办理"),IF(OR(AX7="是",AX7="无需办理"),IF(OR(BA7="是",BA7="无需办理"),IF(OR(BD7="是",BD7="无需办理"),IF(OR(BG7="是",BG7="无需办理"),IF(OR(BJ7="是",BJ7="无需办理"),IF(OR(BM7="是",BM7="无需办理"),IF(OR(BP7="是",BP7="无需办理"),"办结",""),""),""),""),""),""),""),""),"")</f>
        <v>办结</v>
      </c>
      <c r="AR7" s="7" t="s">
        <v>379</v>
      </c>
      <c r="AS7" s="7" t="s">
        <v>393</v>
      </c>
      <c r="AT7" s="7" t="s">
        <v>389</v>
      </c>
      <c r="AU7" s="7" t="s">
        <v>379</v>
      </c>
      <c r="AV7" s="7" t="s">
        <v>388</v>
      </c>
      <c r="AW7" s="7" t="s">
        <v>389</v>
      </c>
      <c r="AX7" s="7" t="s">
        <v>379</v>
      </c>
      <c r="AY7" s="7" t="s">
        <v>388</v>
      </c>
      <c r="AZ7" s="7" t="s">
        <v>389</v>
      </c>
      <c r="BA7" s="7" t="s">
        <v>379</v>
      </c>
      <c r="BB7" s="7" t="s">
        <v>387</v>
      </c>
      <c r="BC7" s="7" t="s">
        <v>389</v>
      </c>
      <c r="BD7" s="7" t="s">
        <v>379</v>
      </c>
      <c r="BE7" s="7" t="s">
        <v>393</v>
      </c>
      <c r="BF7" s="7" t="s">
        <v>389</v>
      </c>
      <c r="BG7" s="7" t="s">
        <v>379</v>
      </c>
      <c r="BH7" s="7" t="s">
        <v>388</v>
      </c>
      <c r="BI7" s="40" t="s">
        <v>389</v>
      </c>
      <c r="BJ7" s="7" t="s">
        <v>379</v>
      </c>
      <c r="BK7" s="7" t="s">
        <v>388</v>
      </c>
      <c r="BL7" s="7" t="s">
        <v>389</v>
      </c>
      <c r="BM7" s="7" t="s">
        <v>394</v>
      </c>
      <c r="BN7" s="7"/>
      <c r="BO7" s="7"/>
      <c r="BP7" s="7" t="s">
        <v>394</v>
      </c>
      <c r="BQ7" s="7"/>
      <c r="BR7" s="7"/>
      <c r="BS7" s="20" t="s">
        <v>386</v>
      </c>
      <c r="BU7" s="20">
        <f>AE3-Y3</f>
        <v>2977033.55</v>
      </c>
      <c r="BY7" s="42">
        <f>X7/10000</f>
        <v>77.992898</v>
      </c>
      <c r="BZ7" s="42">
        <f>Y7/10000</f>
        <v>45</v>
      </c>
    </row>
    <row r="8" ht="77.1" hidden="1" customHeight="1" spans="1:71">
      <c r="A8" s="6">
        <v>3</v>
      </c>
      <c r="B8" s="6" t="s">
        <v>23</v>
      </c>
      <c r="C8" s="7" t="s">
        <v>405</v>
      </c>
      <c r="D8" s="7" t="s">
        <v>396</v>
      </c>
      <c r="E8" s="6" t="s">
        <v>1051</v>
      </c>
      <c r="F8" s="6" t="s">
        <v>1292</v>
      </c>
      <c r="G8" s="6" t="s">
        <v>406</v>
      </c>
      <c r="H8" s="6" t="s">
        <v>24</v>
      </c>
      <c r="I8" s="6">
        <v>202204</v>
      </c>
      <c r="J8" s="6">
        <v>202403</v>
      </c>
      <c r="K8" s="6">
        <v>202512</v>
      </c>
      <c r="L8" s="6" t="s">
        <v>14</v>
      </c>
      <c r="M8" s="6"/>
      <c r="N8" s="6"/>
      <c r="O8" s="6"/>
      <c r="P8" s="6"/>
      <c r="Q8" s="6" t="s">
        <v>408</v>
      </c>
      <c r="R8" s="6" t="s">
        <v>410</v>
      </c>
      <c r="S8" s="6" t="s">
        <v>379</v>
      </c>
      <c r="T8" s="6"/>
      <c r="U8" s="6" t="s">
        <v>15</v>
      </c>
      <c r="V8" s="6"/>
      <c r="W8" s="6"/>
      <c r="X8" s="6">
        <v>331900</v>
      </c>
      <c r="Y8" s="6">
        <v>120000</v>
      </c>
      <c r="Z8" s="6"/>
      <c r="AA8" s="6" t="s">
        <v>16</v>
      </c>
      <c r="AB8" s="6"/>
      <c r="AC8" s="6" t="s">
        <v>381</v>
      </c>
      <c r="AD8" s="6" t="s">
        <v>382</v>
      </c>
      <c r="AE8" s="6" t="s">
        <v>25</v>
      </c>
      <c r="AF8" s="6" t="s">
        <v>26</v>
      </c>
      <c r="AG8" s="6"/>
      <c r="AH8" s="6"/>
      <c r="AI8" s="7" t="s">
        <v>411</v>
      </c>
      <c r="AJ8" s="7">
        <v>18863077659</v>
      </c>
      <c r="AK8" s="7">
        <v>200</v>
      </c>
      <c r="AL8" s="7"/>
      <c r="AM8" s="7"/>
      <c r="AN8" s="7"/>
      <c r="AO8" s="7"/>
      <c r="AP8" s="7"/>
      <c r="AQ8" s="7" t="str">
        <f t="shared" si="0"/>
        <v>办结</v>
      </c>
      <c r="AR8" s="7" t="s">
        <v>379</v>
      </c>
      <c r="AS8" s="7" t="s">
        <v>387</v>
      </c>
      <c r="AT8" s="7" t="s">
        <v>389</v>
      </c>
      <c r="AU8" s="7" t="s">
        <v>379</v>
      </c>
      <c r="AV8" s="7" t="s">
        <v>388</v>
      </c>
      <c r="AW8" s="7" t="s">
        <v>389</v>
      </c>
      <c r="AX8" s="7" t="s">
        <v>379</v>
      </c>
      <c r="AY8" s="7" t="s">
        <v>388</v>
      </c>
      <c r="AZ8" s="7" t="s">
        <v>389</v>
      </c>
      <c r="BA8" s="7" t="s">
        <v>379</v>
      </c>
      <c r="BB8" s="7" t="s">
        <v>387</v>
      </c>
      <c r="BC8" s="7" t="s">
        <v>389</v>
      </c>
      <c r="BD8" s="7" t="s">
        <v>379</v>
      </c>
      <c r="BE8" s="7" t="s">
        <v>393</v>
      </c>
      <c r="BF8" s="7" t="s">
        <v>389</v>
      </c>
      <c r="BG8" s="7" t="s">
        <v>379</v>
      </c>
      <c r="BH8" s="7" t="s">
        <v>388</v>
      </c>
      <c r="BI8" s="7" t="s">
        <v>389</v>
      </c>
      <c r="BJ8" s="7" t="s">
        <v>379</v>
      </c>
      <c r="BK8" s="7" t="s">
        <v>388</v>
      </c>
      <c r="BL8" s="7" t="s">
        <v>389</v>
      </c>
      <c r="BM8" s="7" t="s">
        <v>394</v>
      </c>
      <c r="BN8" s="7"/>
      <c r="BO8" s="7"/>
      <c r="BP8" s="7" t="s">
        <v>394</v>
      </c>
      <c r="BQ8" s="7"/>
      <c r="BR8" s="7"/>
      <c r="BS8" s="20" t="s">
        <v>386</v>
      </c>
    </row>
    <row r="9" ht="77.1" hidden="1" customHeight="1" spans="1:70">
      <c r="A9" s="6">
        <v>4</v>
      </c>
      <c r="B9" s="6" t="s">
        <v>27</v>
      </c>
      <c r="C9" s="6" t="s">
        <v>413</v>
      </c>
      <c r="D9" s="6" t="s">
        <v>374</v>
      </c>
      <c r="E9" s="6" t="s">
        <v>439</v>
      </c>
      <c r="F9" s="6"/>
      <c r="G9" s="6" t="s">
        <v>406</v>
      </c>
      <c r="H9" s="6" t="s">
        <v>20</v>
      </c>
      <c r="I9" s="6">
        <v>202405</v>
      </c>
      <c r="J9" s="6">
        <v>202402</v>
      </c>
      <c r="K9" s="6">
        <v>202510</v>
      </c>
      <c r="L9" s="6" t="s">
        <v>14</v>
      </c>
      <c r="M9" s="6"/>
      <c r="N9" s="6"/>
      <c r="O9" s="6"/>
      <c r="P9" s="6"/>
      <c r="Q9" s="6" t="s">
        <v>408</v>
      </c>
      <c r="R9" s="6" t="s">
        <v>410</v>
      </c>
      <c r="S9" s="6" t="s">
        <v>379</v>
      </c>
      <c r="T9" s="6"/>
      <c r="U9" s="6" t="s">
        <v>15</v>
      </c>
      <c r="V9" s="6"/>
      <c r="W9" s="6" t="s">
        <v>415</v>
      </c>
      <c r="X9" s="6">
        <v>150000</v>
      </c>
      <c r="Y9" s="6">
        <v>65000</v>
      </c>
      <c r="Z9" s="6"/>
      <c r="AA9" s="6" t="s">
        <v>16</v>
      </c>
      <c r="AB9" s="6" t="s">
        <v>416</v>
      </c>
      <c r="AC9" s="6" t="s">
        <v>381</v>
      </c>
      <c r="AD9" s="6" t="s">
        <v>382</v>
      </c>
      <c r="AE9" s="6" t="s">
        <v>28</v>
      </c>
      <c r="AF9" s="6" t="s">
        <v>29</v>
      </c>
      <c r="AG9" s="6"/>
      <c r="AH9" s="6"/>
      <c r="AI9" s="6" t="s">
        <v>417</v>
      </c>
      <c r="AJ9" s="6">
        <v>15162666589</v>
      </c>
      <c r="AK9" s="7"/>
      <c r="AL9" s="7"/>
      <c r="AM9" s="7"/>
      <c r="AN9" s="7"/>
      <c r="AO9" s="7"/>
      <c r="AP9" s="7"/>
      <c r="AQ9" s="7" t="str">
        <f t="shared" si="0"/>
        <v>办结</v>
      </c>
      <c r="AR9" s="7" t="s">
        <v>379</v>
      </c>
      <c r="AS9" s="7" t="s">
        <v>387</v>
      </c>
      <c r="AT9" s="7" t="s">
        <v>389</v>
      </c>
      <c r="AU9" s="7" t="s">
        <v>394</v>
      </c>
      <c r="AV9" s="7"/>
      <c r="AW9" s="7"/>
      <c r="AX9" s="7" t="s">
        <v>394</v>
      </c>
      <c r="AY9" s="7"/>
      <c r="AZ9" s="7"/>
      <c r="BA9" s="7" t="s">
        <v>379</v>
      </c>
      <c r="BB9" s="7" t="s">
        <v>387</v>
      </c>
      <c r="BC9" s="7" t="s">
        <v>389</v>
      </c>
      <c r="BD9" s="7" t="s">
        <v>379</v>
      </c>
      <c r="BE9" s="7" t="s">
        <v>387</v>
      </c>
      <c r="BF9" s="7" t="s">
        <v>389</v>
      </c>
      <c r="BG9" s="7" t="s">
        <v>394</v>
      </c>
      <c r="BH9" s="7"/>
      <c r="BI9" s="7"/>
      <c r="BJ9" s="7" t="s">
        <v>394</v>
      </c>
      <c r="BK9" s="7"/>
      <c r="BL9" s="7"/>
      <c r="BM9" s="7" t="s">
        <v>394</v>
      </c>
      <c r="BN9" s="7"/>
      <c r="BO9" s="7"/>
      <c r="BP9" s="7" t="s">
        <v>394</v>
      </c>
      <c r="BQ9" s="7"/>
      <c r="BR9" s="7"/>
    </row>
    <row r="10" ht="77.1" hidden="1" customHeight="1" spans="1:78">
      <c r="A10" s="6">
        <v>5</v>
      </c>
      <c r="B10" s="6" t="s">
        <v>30</v>
      </c>
      <c r="C10" s="6" t="s">
        <v>420</v>
      </c>
      <c r="D10" s="7" t="s">
        <v>374</v>
      </c>
      <c r="E10" s="6" t="s">
        <v>1051</v>
      </c>
      <c r="F10" s="6"/>
      <c r="G10" s="6" t="s">
        <v>406</v>
      </c>
      <c r="H10" s="6" t="s">
        <v>13</v>
      </c>
      <c r="I10" s="6"/>
      <c r="J10" s="6">
        <v>202403</v>
      </c>
      <c r="K10" s="6">
        <v>202410</v>
      </c>
      <c r="L10" s="6" t="s">
        <v>14</v>
      </c>
      <c r="M10" s="6"/>
      <c r="N10" s="6"/>
      <c r="O10" s="6"/>
      <c r="P10" s="6"/>
      <c r="Q10" s="6" t="s">
        <v>378</v>
      </c>
      <c r="R10" s="6" t="s">
        <v>380</v>
      </c>
      <c r="S10" s="6" t="s">
        <v>379</v>
      </c>
      <c r="T10" s="6"/>
      <c r="U10" s="6" t="s">
        <v>15</v>
      </c>
      <c r="V10" s="6"/>
      <c r="W10" s="6"/>
      <c r="X10" s="6">
        <v>120000</v>
      </c>
      <c r="Y10" s="6">
        <v>60000</v>
      </c>
      <c r="Z10" s="6"/>
      <c r="AA10" s="6" t="s">
        <v>16</v>
      </c>
      <c r="AB10" s="6"/>
      <c r="AC10" s="6" t="s">
        <v>381</v>
      </c>
      <c r="AD10" s="6" t="s">
        <v>382</v>
      </c>
      <c r="AE10" s="6" t="s">
        <v>31</v>
      </c>
      <c r="AF10" s="6" t="s">
        <v>32</v>
      </c>
      <c r="AG10" s="6"/>
      <c r="AH10" s="6"/>
      <c r="AI10" s="6" t="s">
        <v>423</v>
      </c>
      <c r="AJ10" s="6">
        <v>18065102952</v>
      </c>
      <c r="AK10" s="6"/>
      <c r="AL10" s="6"/>
      <c r="AM10" s="6"/>
      <c r="AN10" s="7"/>
      <c r="AO10" s="7"/>
      <c r="AP10" s="6"/>
      <c r="AQ10" s="7" t="str">
        <f t="shared" si="0"/>
        <v>办结</v>
      </c>
      <c r="AR10" s="6" t="s">
        <v>379</v>
      </c>
      <c r="AS10" s="6" t="s">
        <v>387</v>
      </c>
      <c r="AT10" s="6" t="s">
        <v>389</v>
      </c>
      <c r="AU10" s="6" t="s">
        <v>394</v>
      </c>
      <c r="AV10" s="6"/>
      <c r="AW10" s="6"/>
      <c r="AX10" s="6" t="s">
        <v>394</v>
      </c>
      <c r="AY10" s="6"/>
      <c r="AZ10" s="6"/>
      <c r="BA10" s="6" t="s">
        <v>379</v>
      </c>
      <c r="BB10" s="6" t="s">
        <v>387</v>
      </c>
      <c r="BC10" s="6" t="s">
        <v>389</v>
      </c>
      <c r="BD10" s="6" t="s">
        <v>379</v>
      </c>
      <c r="BE10" s="6" t="s">
        <v>393</v>
      </c>
      <c r="BF10" s="6" t="s">
        <v>389</v>
      </c>
      <c r="BG10" s="6" t="s">
        <v>394</v>
      </c>
      <c r="BH10" s="6"/>
      <c r="BI10" s="6"/>
      <c r="BJ10" s="6" t="s">
        <v>394</v>
      </c>
      <c r="BK10" s="6"/>
      <c r="BL10" s="6"/>
      <c r="BM10" s="6" t="s">
        <v>394</v>
      </c>
      <c r="BN10" s="6"/>
      <c r="BO10" s="6"/>
      <c r="BP10" s="6" t="s">
        <v>394</v>
      </c>
      <c r="BQ10" s="6"/>
      <c r="BR10" s="6"/>
      <c r="BS10" s="13"/>
      <c r="BT10" s="13" t="s">
        <v>425</v>
      </c>
      <c r="BU10" s="13"/>
      <c r="BV10" s="13"/>
      <c r="BW10" s="13"/>
      <c r="BY10" s="42">
        <f t="shared" ref="BY10:BY19" si="1">X10/10000</f>
        <v>12</v>
      </c>
      <c r="BZ10" s="42">
        <f t="shared" ref="BZ10:BZ19" si="2">Y10/10000</f>
        <v>6</v>
      </c>
    </row>
    <row r="11" ht="101.1" hidden="1" customHeight="1" spans="1:78">
      <c r="A11" s="6">
        <v>6</v>
      </c>
      <c r="B11" s="6" t="s">
        <v>40</v>
      </c>
      <c r="C11" s="7" t="s">
        <v>438</v>
      </c>
      <c r="D11" s="7" t="s">
        <v>439</v>
      </c>
      <c r="E11" s="6" t="s">
        <v>1051</v>
      </c>
      <c r="F11" s="6" t="s">
        <v>375</v>
      </c>
      <c r="G11" s="6" t="s">
        <v>441</v>
      </c>
      <c r="H11" s="6" t="s">
        <v>13</v>
      </c>
      <c r="I11" s="6">
        <v>202303</v>
      </c>
      <c r="J11" s="6">
        <v>202401</v>
      </c>
      <c r="K11" s="6">
        <v>202410</v>
      </c>
      <c r="L11" s="6" t="s">
        <v>14</v>
      </c>
      <c r="M11" s="6"/>
      <c r="N11" s="6" t="s">
        <v>379</v>
      </c>
      <c r="O11" s="6"/>
      <c r="P11" s="6"/>
      <c r="Q11" s="6" t="s">
        <v>434</v>
      </c>
      <c r="R11" s="6" t="s">
        <v>435</v>
      </c>
      <c r="S11" s="6" t="s">
        <v>379</v>
      </c>
      <c r="T11" s="6"/>
      <c r="U11" s="6" t="s">
        <v>15</v>
      </c>
      <c r="V11" s="6"/>
      <c r="W11" s="6"/>
      <c r="X11" s="6">
        <v>61353</v>
      </c>
      <c r="Y11" s="6">
        <v>40000</v>
      </c>
      <c r="Z11" s="6"/>
      <c r="AA11" s="6" t="s">
        <v>16</v>
      </c>
      <c r="AB11" s="6"/>
      <c r="AC11" s="6" t="s">
        <v>381</v>
      </c>
      <c r="AD11" s="6" t="s">
        <v>382</v>
      </c>
      <c r="AE11" s="6" t="s">
        <v>41</v>
      </c>
      <c r="AF11" s="6" t="s">
        <v>42</v>
      </c>
      <c r="AG11" s="6"/>
      <c r="AH11" s="6"/>
      <c r="AI11" s="7" t="s">
        <v>442</v>
      </c>
      <c r="AJ11" s="7">
        <v>13947219954</v>
      </c>
      <c r="AK11" s="7">
        <v>38.55</v>
      </c>
      <c r="AL11" s="7"/>
      <c r="AM11" s="7"/>
      <c r="AN11" s="7"/>
      <c r="AO11" s="7"/>
      <c r="AP11" s="7"/>
      <c r="AQ11" s="7" t="str">
        <f t="shared" si="0"/>
        <v>办结</v>
      </c>
      <c r="AR11" s="7" t="s">
        <v>379</v>
      </c>
      <c r="AS11" s="7" t="s">
        <v>387</v>
      </c>
      <c r="AT11" s="7" t="s">
        <v>389</v>
      </c>
      <c r="AU11" s="7" t="s">
        <v>394</v>
      </c>
      <c r="AV11" s="7"/>
      <c r="AW11" s="7"/>
      <c r="AX11" s="7" t="s">
        <v>394</v>
      </c>
      <c r="AY11" s="7"/>
      <c r="AZ11" s="7"/>
      <c r="BA11" s="7" t="s">
        <v>379</v>
      </c>
      <c r="BB11" s="7" t="s">
        <v>388</v>
      </c>
      <c r="BC11" s="7" t="s">
        <v>389</v>
      </c>
      <c r="BD11" s="7" t="s">
        <v>379</v>
      </c>
      <c r="BE11" s="7" t="s">
        <v>393</v>
      </c>
      <c r="BF11" s="7" t="s">
        <v>389</v>
      </c>
      <c r="BG11" s="7" t="s">
        <v>394</v>
      </c>
      <c r="BH11" s="7"/>
      <c r="BI11" s="7"/>
      <c r="BJ11" s="7" t="s">
        <v>394</v>
      </c>
      <c r="BK11" s="7"/>
      <c r="BL11" s="7"/>
      <c r="BM11" s="7" t="s">
        <v>394</v>
      </c>
      <c r="BN11" s="7"/>
      <c r="BO11" s="7"/>
      <c r="BP11" s="7" t="s">
        <v>394</v>
      </c>
      <c r="BQ11" s="7"/>
      <c r="BR11" s="7"/>
      <c r="BS11" s="20" t="s">
        <v>386</v>
      </c>
      <c r="BY11" s="42">
        <f t="shared" si="1"/>
        <v>6.1353</v>
      </c>
      <c r="BZ11" s="42">
        <f t="shared" si="2"/>
        <v>4</v>
      </c>
    </row>
    <row r="12" ht="77.1" hidden="1" customHeight="1" spans="1:78">
      <c r="A12" s="6">
        <v>7</v>
      </c>
      <c r="B12" s="6" t="s">
        <v>36</v>
      </c>
      <c r="C12" s="7" t="s">
        <v>430</v>
      </c>
      <c r="D12" s="7" t="s">
        <v>396</v>
      </c>
      <c r="E12" s="6" t="s">
        <v>1051</v>
      </c>
      <c r="F12" s="6" t="s">
        <v>1292</v>
      </c>
      <c r="G12" s="6" t="s">
        <v>707</v>
      </c>
      <c r="H12" s="6" t="s">
        <v>37</v>
      </c>
      <c r="I12" s="6">
        <v>202105</v>
      </c>
      <c r="J12" s="6">
        <v>202401</v>
      </c>
      <c r="K12" s="6">
        <v>202411</v>
      </c>
      <c r="L12" s="6" t="s">
        <v>14</v>
      </c>
      <c r="M12" s="6"/>
      <c r="N12" s="6"/>
      <c r="O12" s="6"/>
      <c r="P12" s="6"/>
      <c r="Q12" s="6" t="s">
        <v>434</v>
      </c>
      <c r="R12" s="6" t="s">
        <v>435</v>
      </c>
      <c r="S12" s="6" t="s">
        <v>379</v>
      </c>
      <c r="T12" s="6"/>
      <c r="U12" s="6" t="s">
        <v>15</v>
      </c>
      <c r="V12" s="6"/>
      <c r="W12" s="6"/>
      <c r="X12" s="6">
        <v>75000</v>
      </c>
      <c r="Y12" s="6">
        <v>40000</v>
      </c>
      <c r="Z12" s="6"/>
      <c r="AA12" s="6" t="s">
        <v>16</v>
      </c>
      <c r="AB12" s="6"/>
      <c r="AC12" s="6" t="s">
        <v>381</v>
      </c>
      <c r="AD12" s="6" t="s">
        <v>382</v>
      </c>
      <c r="AE12" s="6" t="s">
        <v>38</v>
      </c>
      <c r="AF12" s="6" t="s">
        <v>39</v>
      </c>
      <c r="AG12" s="6"/>
      <c r="AH12" s="6"/>
      <c r="AI12" s="7" t="s">
        <v>436</v>
      </c>
      <c r="AJ12" s="7">
        <v>13847241035</v>
      </c>
      <c r="AK12" s="7"/>
      <c r="AL12" s="7"/>
      <c r="AM12" s="7"/>
      <c r="AN12" s="7"/>
      <c r="AO12" s="7"/>
      <c r="AP12" s="7"/>
      <c r="AQ12" s="7" t="str">
        <f t="shared" si="0"/>
        <v>办结</v>
      </c>
      <c r="AR12" s="7" t="s">
        <v>379</v>
      </c>
      <c r="AS12" s="7" t="s">
        <v>387</v>
      </c>
      <c r="AT12" s="7" t="s">
        <v>389</v>
      </c>
      <c r="AU12" s="7" t="s">
        <v>394</v>
      </c>
      <c r="AV12" s="7"/>
      <c r="AW12" s="7"/>
      <c r="AX12" s="7" t="s">
        <v>394</v>
      </c>
      <c r="AY12" s="7"/>
      <c r="AZ12" s="7"/>
      <c r="BA12" s="7" t="s">
        <v>379</v>
      </c>
      <c r="BB12" s="7" t="s">
        <v>387</v>
      </c>
      <c r="BC12" s="7" t="s">
        <v>389</v>
      </c>
      <c r="BD12" s="7" t="s">
        <v>379</v>
      </c>
      <c r="BE12" s="7" t="s">
        <v>387</v>
      </c>
      <c r="BF12" s="7" t="s">
        <v>389</v>
      </c>
      <c r="BG12" s="7" t="s">
        <v>394</v>
      </c>
      <c r="BH12" s="7"/>
      <c r="BI12" s="7"/>
      <c r="BJ12" s="7" t="s">
        <v>394</v>
      </c>
      <c r="BK12" s="7"/>
      <c r="BL12" s="7"/>
      <c r="BM12" s="7" t="s">
        <v>394</v>
      </c>
      <c r="BN12" s="7"/>
      <c r="BO12" s="7"/>
      <c r="BP12" s="7" t="s">
        <v>394</v>
      </c>
      <c r="BQ12" s="7"/>
      <c r="BR12" s="7"/>
      <c r="BS12" s="20" t="s">
        <v>386</v>
      </c>
      <c r="BY12" s="42">
        <f t="shared" si="1"/>
        <v>7.5</v>
      </c>
      <c r="BZ12" s="42">
        <f t="shared" si="2"/>
        <v>4</v>
      </c>
    </row>
    <row r="13" ht="77.1" hidden="1" customHeight="1" spans="1:78">
      <c r="A13" s="6">
        <v>8</v>
      </c>
      <c r="B13" s="6" t="s">
        <v>33</v>
      </c>
      <c r="C13" s="7" t="s">
        <v>426</v>
      </c>
      <c r="D13" s="6" t="s">
        <v>374</v>
      </c>
      <c r="E13" s="6" t="s">
        <v>1051</v>
      </c>
      <c r="F13" s="6" t="s">
        <v>414</v>
      </c>
      <c r="G13" s="6" t="s">
        <v>406</v>
      </c>
      <c r="H13" s="6" t="s">
        <v>13</v>
      </c>
      <c r="I13" s="6">
        <v>202306</v>
      </c>
      <c r="J13" s="6">
        <v>202401</v>
      </c>
      <c r="K13" s="6">
        <v>202410</v>
      </c>
      <c r="L13" s="6" t="s">
        <v>14</v>
      </c>
      <c r="M13" s="6"/>
      <c r="N13" s="6"/>
      <c r="O13" s="6"/>
      <c r="P13" s="6"/>
      <c r="Q13" s="6" t="s">
        <v>378</v>
      </c>
      <c r="R13" s="6" t="s">
        <v>380</v>
      </c>
      <c r="S13" s="6" t="s">
        <v>379</v>
      </c>
      <c r="T13" s="6"/>
      <c r="U13" s="6" t="s">
        <v>15</v>
      </c>
      <c r="V13" s="6"/>
      <c r="W13" s="6"/>
      <c r="X13" s="6">
        <v>102000</v>
      </c>
      <c r="Y13" s="6">
        <v>32000</v>
      </c>
      <c r="Z13" s="6"/>
      <c r="AA13" s="6" t="s">
        <v>16</v>
      </c>
      <c r="AB13" s="6"/>
      <c r="AC13" s="6" t="s">
        <v>381</v>
      </c>
      <c r="AD13" s="6" t="s">
        <v>382</v>
      </c>
      <c r="AE13" s="6" t="s">
        <v>34</v>
      </c>
      <c r="AF13" s="6" t="s">
        <v>35</v>
      </c>
      <c r="AG13" s="6"/>
      <c r="AH13" s="6"/>
      <c r="AI13" s="7" t="s">
        <v>428</v>
      </c>
      <c r="AJ13" s="7">
        <v>15547230472</v>
      </c>
      <c r="AK13" s="7"/>
      <c r="AL13" s="7"/>
      <c r="AM13" s="7"/>
      <c r="AN13" s="7"/>
      <c r="AO13" s="7"/>
      <c r="AP13" s="7"/>
      <c r="AQ13" s="7" t="str">
        <f t="shared" si="0"/>
        <v>办结</v>
      </c>
      <c r="AR13" s="7" t="s">
        <v>379</v>
      </c>
      <c r="AS13" s="7" t="s">
        <v>387</v>
      </c>
      <c r="AT13" s="7" t="s">
        <v>389</v>
      </c>
      <c r="AU13" s="7" t="s">
        <v>394</v>
      </c>
      <c r="AV13" s="7"/>
      <c r="AW13" s="7"/>
      <c r="AX13" s="7" t="s">
        <v>394</v>
      </c>
      <c r="AY13" s="7"/>
      <c r="AZ13" s="7"/>
      <c r="BA13" s="7" t="s">
        <v>379</v>
      </c>
      <c r="BB13" s="7" t="s">
        <v>387</v>
      </c>
      <c r="BC13" s="7" t="s">
        <v>389</v>
      </c>
      <c r="BD13" s="7" t="s">
        <v>379</v>
      </c>
      <c r="BE13" s="7" t="s">
        <v>387</v>
      </c>
      <c r="BF13" s="7" t="s">
        <v>389</v>
      </c>
      <c r="BG13" s="7" t="s">
        <v>394</v>
      </c>
      <c r="BH13" s="7"/>
      <c r="BI13" s="7"/>
      <c r="BJ13" s="7" t="s">
        <v>394</v>
      </c>
      <c r="BK13" s="7"/>
      <c r="BL13" s="7"/>
      <c r="BM13" s="7" t="s">
        <v>394</v>
      </c>
      <c r="BN13" s="7"/>
      <c r="BO13" s="7"/>
      <c r="BP13" s="7" t="s">
        <v>394</v>
      </c>
      <c r="BQ13" s="7"/>
      <c r="BR13" s="7"/>
      <c r="BS13" s="20" t="s">
        <v>386</v>
      </c>
      <c r="BY13" s="42">
        <f t="shared" si="1"/>
        <v>10.2</v>
      </c>
      <c r="BZ13" s="42">
        <f t="shared" si="2"/>
        <v>3.2</v>
      </c>
    </row>
    <row r="14" ht="77.1" hidden="1" customHeight="1" spans="1:78">
      <c r="A14" s="6">
        <v>9</v>
      </c>
      <c r="B14" s="6" t="s">
        <v>47</v>
      </c>
      <c r="C14" s="7" t="s">
        <v>450</v>
      </c>
      <c r="D14" s="7" t="s">
        <v>396</v>
      </c>
      <c r="E14" s="6" t="s">
        <v>1051</v>
      </c>
      <c r="F14" s="6" t="s">
        <v>1292</v>
      </c>
      <c r="G14" s="6" t="s">
        <v>707</v>
      </c>
      <c r="H14" s="6" t="s">
        <v>13</v>
      </c>
      <c r="I14" s="6">
        <v>202210</v>
      </c>
      <c r="J14" s="6">
        <v>202401</v>
      </c>
      <c r="K14" s="6">
        <v>202411</v>
      </c>
      <c r="L14" s="6" t="s">
        <v>14</v>
      </c>
      <c r="M14" s="6"/>
      <c r="N14" s="6" t="s">
        <v>379</v>
      </c>
      <c r="O14" s="6"/>
      <c r="P14" s="6"/>
      <c r="Q14" s="6" t="s">
        <v>434</v>
      </c>
      <c r="R14" s="6" t="s">
        <v>435</v>
      </c>
      <c r="S14" s="6" t="s">
        <v>379</v>
      </c>
      <c r="T14" s="6"/>
      <c r="U14" s="6" t="s">
        <v>15</v>
      </c>
      <c r="V14" s="6"/>
      <c r="W14" s="6"/>
      <c r="X14" s="6">
        <v>38396.01</v>
      </c>
      <c r="Y14" s="6">
        <v>15000</v>
      </c>
      <c r="Z14" s="6"/>
      <c r="AA14" s="6" t="s">
        <v>16</v>
      </c>
      <c r="AB14" s="6"/>
      <c r="AC14" s="6" t="s">
        <v>381</v>
      </c>
      <c r="AD14" s="6" t="s">
        <v>382</v>
      </c>
      <c r="AE14" s="6" t="s">
        <v>48</v>
      </c>
      <c r="AF14" s="6" t="s">
        <v>49</v>
      </c>
      <c r="AG14" s="6"/>
      <c r="AH14" s="6"/>
      <c r="AI14" s="7" t="s">
        <v>451</v>
      </c>
      <c r="AJ14" s="7">
        <v>13694723988</v>
      </c>
      <c r="AK14" s="7"/>
      <c r="AL14" s="7"/>
      <c r="AM14" s="7"/>
      <c r="AN14" s="7"/>
      <c r="AO14" s="7"/>
      <c r="AP14" s="7"/>
      <c r="AQ14" s="7" t="str">
        <f t="shared" si="0"/>
        <v>办结</v>
      </c>
      <c r="AR14" s="7" t="s">
        <v>379</v>
      </c>
      <c r="AS14" s="7" t="s">
        <v>387</v>
      </c>
      <c r="AT14" s="7" t="s">
        <v>389</v>
      </c>
      <c r="AU14" s="7" t="s">
        <v>394</v>
      </c>
      <c r="AV14" s="7"/>
      <c r="AW14" s="7"/>
      <c r="AX14" s="7" t="s">
        <v>394</v>
      </c>
      <c r="AY14" s="7"/>
      <c r="AZ14" s="7"/>
      <c r="BA14" s="7" t="s">
        <v>379</v>
      </c>
      <c r="BB14" s="7" t="s">
        <v>387</v>
      </c>
      <c r="BC14" s="7" t="s">
        <v>389</v>
      </c>
      <c r="BD14" s="7" t="s">
        <v>379</v>
      </c>
      <c r="BE14" s="7" t="s">
        <v>387</v>
      </c>
      <c r="BF14" s="7" t="s">
        <v>389</v>
      </c>
      <c r="BG14" s="7" t="s">
        <v>394</v>
      </c>
      <c r="BH14" s="7"/>
      <c r="BI14" s="7"/>
      <c r="BJ14" s="7" t="s">
        <v>394</v>
      </c>
      <c r="BK14" s="7"/>
      <c r="BL14" s="7"/>
      <c r="BM14" s="7" t="s">
        <v>394</v>
      </c>
      <c r="BN14" s="7"/>
      <c r="BO14" s="7"/>
      <c r="BP14" s="7" t="s">
        <v>394</v>
      </c>
      <c r="BQ14" s="7"/>
      <c r="BR14" s="7"/>
      <c r="BS14" s="20" t="s">
        <v>386</v>
      </c>
      <c r="BY14" s="42">
        <f t="shared" si="1"/>
        <v>3.839601</v>
      </c>
      <c r="BZ14" s="42">
        <f t="shared" si="2"/>
        <v>1.5</v>
      </c>
    </row>
    <row r="15" ht="77.1" hidden="1" customHeight="1" spans="1:78">
      <c r="A15" s="6">
        <v>10</v>
      </c>
      <c r="B15" s="6" t="s">
        <v>50</v>
      </c>
      <c r="C15" s="7" t="s">
        <v>453</v>
      </c>
      <c r="D15" s="7" t="s">
        <v>396</v>
      </c>
      <c r="E15" s="6" t="s">
        <v>1051</v>
      </c>
      <c r="F15" s="6" t="s">
        <v>1292</v>
      </c>
      <c r="G15" s="6" t="s">
        <v>406</v>
      </c>
      <c r="H15" s="6" t="s">
        <v>13</v>
      </c>
      <c r="I15" s="6">
        <v>202301</v>
      </c>
      <c r="J15" s="6">
        <v>202401</v>
      </c>
      <c r="K15" s="6">
        <v>202406</v>
      </c>
      <c r="L15" s="6" t="s">
        <v>14</v>
      </c>
      <c r="M15" s="6"/>
      <c r="N15" s="6"/>
      <c r="O15" s="6"/>
      <c r="P15" s="6"/>
      <c r="Q15" s="6" t="s">
        <v>408</v>
      </c>
      <c r="R15" s="6" t="s">
        <v>410</v>
      </c>
      <c r="S15" s="6" t="s">
        <v>379</v>
      </c>
      <c r="T15" s="6"/>
      <c r="U15" s="6" t="s">
        <v>15</v>
      </c>
      <c r="V15" s="6"/>
      <c r="W15" s="6"/>
      <c r="X15" s="6">
        <v>36000</v>
      </c>
      <c r="Y15" s="6">
        <v>15000</v>
      </c>
      <c r="Z15" s="6"/>
      <c r="AA15" s="6" t="s">
        <v>16</v>
      </c>
      <c r="AB15" s="6"/>
      <c r="AC15" s="6" t="s">
        <v>381</v>
      </c>
      <c r="AD15" s="6" t="s">
        <v>382</v>
      </c>
      <c r="AE15" s="6" t="s">
        <v>51</v>
      </c>
      <c r="AF15" s="6" t="s">
        <v>52</v>
      </c>
      <c r="AG15" s="6"/>
      <c r="AH15" s="6"/>
      <c r="AI15" s="7" t="s">
        <v>454</v>
      </c>
      <c r="AJ15" s="7">
        <v>13011338072</v>
      </c>
      <c r="AK15" s="7"/>
      <c r="AL15" s="7"/>
      <c r="AM15" s="7"/>
      <c r="AN15" s="7"/>
      <c r="AO15" s="7"/>
      <c r="AP15" s="7"/>
      <c r="AQ15" s="7" t="str">
        <f t="shared" si="0"/>
        <v>办结</v>
      </c>
      <c r="AR15" s="7" t="s">
        <v>379</v>
      </c>
      <c r="AS15" s="7" t="s">
        <v>387</v>
      </c>
      <c r="AT15" s="7" t="s">
        <v>389</v>
      </c>
      <c r="AU15" s="7" t="s">
        <v>394</v>
      </c>
      <c r="AV15" s="7"/>
      <c r="AW15" s="7"/>
      <c r="AX15" s="7" t="s">
        <v>394</v>
      </c>
      <c r="AY15" s="7"/>
      <c r="AZ15" s="7"/>
      <c r="BA15" s="7" t="s">
        <v>379</v>
      </c>
      <c r="BB15" s="7" t="s">
        <v>387</v>
      </c>
      <c r="BC15" s="7" t="s">
        <v>389</v>
      </c>
      <c r="BD15" s="7" t="s">
        <v>379</v>
      </c>
      <c r="BE15" s="7" t="s">
        <v>387</v>
      </c>
      <c r="BF15" s="7" t="s">
        <v>389</v>
      </c>
      <c r="BG15" s="7" t="s">
        <v>394</v>
      </c>
      <c r="BH15" s="7"/>
      <c r="BI15" s="7"/>
      <c r="BJ15" s="7" t="s">
        <v>394</v>
      </c>
      <c r="BK15" s="7"/>
      <c r="BL15" s="7"/>
      <c r="BM15" s="7" t="s">
        <v>394</v>
      </c>
      <c r="BN15" s="7"/>
      <c r="BO15" s="7"/>
      <c r="BP15" s="7" t="s">
        <v>394</v>
      </c>
      <c r="BQ15" s="7"/>
      <c r="BR15" s="7"/>
      <c r="BS15" s="20" t="s">
        <v>386</v>
      </c>
      <c r="BY15" s="42">
        <f t="shared" si="1"/>
        <v>3.6</v>
      </c>
      <c r="BZ15" s="42">
        <f t="shared" si="2"/>
        <v>1.5</v>
      </c>
    </row>
    <row r="16" ht="77.1" hidden="1" customHeight="1" spans="1:78">
      <c r="A16" s="6">
        <v>11</v>
      </c>
      <c r="B16" s="6" t="s">
        <v>53</v>
      </c>
      <c r="C16" s="7" t="s">
        <v>456</v>
      </c>
      <c r="D16" s="7" t="s">
        <v>396</v>
      </c>
      <c r="E16" s="6" t="s">
        <v>1051</v>
      </c>
      <c r="F16" s="6" t="s">
        <v>1292</v>
      </c>
      <c r="G16" s="6" t="s">
        <v>707</v>
      </c>
      <c r="H16" s="6" t="s">
        <v>44</v>
      </c>
      <c r="I16" s="6">
        <v>202204</v>
      </c>
      <c r="J16" s="6">
        <v>202401</v>
      </c>
      <c r="K16" s="6">
        <v>202405</v>
      </c>
      <c r="L16" s="6" t="s">
        <v>14</v>
      </c>
      <c r="M16" s="6"/>
      <c r="N16" s="6" t="s">
        <v>379</v>
      </c>
      <c r="O16" s="6"/>
      <c r="P16" s="6"/>
      <c r="Q16" s="6" t="s">
        <v>445</v>
      </c>
      <c r="R16" s="6" t="s">
        <v>446</v>
      </c>
      <c r="S16" s="6" t="s">
        <v>379</v>
      </c>
      <c r="T16" s="6"/>
      <c r="U16" s="6" t="s">
        <v>15</v>
      </c>
      <c r="V16" s="6"/>
      <c r="W16" s="6"/>
      <c r="X16" s="6">
        <v>33126.9</v>
      </c>
      <c r="Y16" s="6">
        <v>15000</v>
      </c>
      <c r="Z16" s="6"/>
      <c r="AA16" s="6" t="s">
        <v>16</v>
      </c>
      <c r="AB16" s="6"/>
      <c r="AC16" s="6" t="s">
        <v>381</v>
      </c>
      <c r="AD16" s="6" t="s">
        <v>382</v>
      </c>
      <c r="AE16" s="6" t="s">
        <v>54</v>
      </c>
      <c r="AF16" s="6" t="s">
        <v>55</v>
      </c>
      <c r="AG16" s="6"/>
      <c r="AH16" s="6"/>
      <c r="AI16" s="7" t="s">
        <v>457</v>
      </c>
      <c r="AJ16" s="7">
        <v>13848539369</v>
      </c>
      <c r="AK16" s="7">
        <v>300</v>
      </c>
      <c r="AL16" s="7"/>
      <c r="AM16" s="7"/>
      <c r="AN16" s="7"/>
      <c r="AO16" s="7"/>
      <c r="AP16" s="7"/>
      <c r="AQ16" s="7" t="str">
        <f t="shared" si="0"/>
        <v>办结</v>
      </c>
      <c r="AR16" s="7" t="s">
        <v>379</v>
      </c>
      <c r="AS16" s="7" t="s">
        <v>387</v>
      </c>
      <c r="AT16" s="7" t="s">
        <v>389</v>
      </c>
      <c r="AU16" s="7" t="s">
        <v>394</v>
      </c>
      <c r="AV16" s="7"/>
      <c r="AW16" s="7"/>
      <c r="AX16" s="7" t="s">
        <v>394</v>
      </c>
      <c r="AY16" s="7"/>
      <c r="AZ16" s="7"/>
      <c r="BA16" s="7" t="s">
        <v>379</v>
      </c>
      <c r="BB16" s="7" t="s">
        <v>387</v>
      </c>
      <c r="BC16" s="7" t="s">
        <v>389</v>
      </c>
      <c r="BD16" s="7" t="s">
        <v>379</v>
      </c>
      <c r="BE16" s="7" t="s">
        <v>387</v>
      </c>
      <c r="BF16" s="7" t="s">
        <v>389</v>
      </c>
      <c r="BG16" s="7" t="s">
        <v>394</v>
      </c>
      <c r="BH16" s="7"/>
      <c r="BI16" s="7"/>
      <c r="BJ16" s="7" t="s">
        <v>394</v>
      </c>
      <c r="BK16" s="7"/>
      <c r="BL16" s="7"/>
      <c r="BM16" s="7" t="s">
        <v>394</v>
      </c>
      <c r="BN16" s="7"/>
      <c r="BO16" s="7"/>
      <c r="BP16" s="7" t="s">
        <v>394</v>
      </c>
      <c r="BQ16" s="7"/>
      <c r="BR16" s="7"/>
      <c r="BS16" s="20" t="s">
        <v>386</v>
      </c>
      <c r="BY16" s="42">
        <f t="shared" si="1"/>
        <v>3.31269</v>
      </c>
      <c r="BZ16" s="42">
        <f t="shared" si="2"/>
        <v>1.5</v>
      </c>
    </row>
    <row r="17" s="29" customFormat="1" ht="77.1" hidden="1" customHeight="1" spans="1:78">
      <c r="A17" s="34">
        <v>12</v>
      </c>
      <c r="B17" s="34" t="s">
        <v>929</v>
      </c>
      <c r="C17" s="7" t="s">
        <v>930</v>
      </c>
      <c r="D17" s="35" t="s">
        <v>396</v>
      </c>
      <c r="E17" s="6" t="s">
        <v>1051</v>
      </c>
      <c r="F17" s="6" t="s">
        <v>1292</v>
      </c>
      <c r="G17" s="6" t="s">
        <v>707</v>
      </c>
      <c r="H17" s="34" t="s">
        <v>13</v>
      </c>
      <c r="I17" s="6">
        <v>202303</v>
      </c>
      <c r="J17" s="6">
        <v>202401</v>
      </c>
      <c r="K17" s="34">
        <v>202410</v>
      </c>
      <c r="L17" s="34" t="s">
        <v>14</v>
      </c>
      <c r="M17" s="6"/>
      <c r="N17" s="6" t="s">
        <v>379</v>
      </c>
      <c r="O17" s="6"/>
      <c r="P17" s="6"/>
      <c r="Q17" s="6" t="s">
        <v>434</v>
      </c>
      <c r="R17" s="6" t="s">
        <v>435</v>
      </c>
      <c r="S17" s="34" t="s">
        <v>379</v>
      </c>
      <c r="T17" s="6"/>
      <c r="U17" s="34" t="s">
        <v>15</v>
      </c>
      <c r="V17" s="6"/>
      <c r="W17" s="6"/>
      <c r="X17" s="34">
        <v>28500</v>
      </c>
      <c r="Y17" s="34">
        <v>15000</v>
      </c>
      <c r="Z17" s="6"/>
      <c r="AA17" s="34" t="s">
        <v>16</v>
      </c>
      <c r="AB17" s="6"/>
      <c r="AC17" s="34"/>
      <c r="AD17" s="6" t="s">
        <v>382</v>
      </c>
      <c r="AE17" s="34" t="s">
        <v>90</v>
      </c>
      <c r="AF17" s="34" t="s">
        <v>78</v>
      </c>
      <c r="AG17" s="6"/>
      <c r="AH17" s="6"/>
      <c r="AI17" s="7" t="s">
        <v>457</v>
      </c>
      <c r="AJ17" s="7">
        <v>13848539369</v>
      </c>
      <c r="AK17" s="7"/>
      <c r="AL17" s="7"/>
      <c r="AM17" s="7"/>
      <c r="AN17" s="7"/>
      <c r="AO17" s="7"/>
      <c r="AP17" s="7"/>
      <c r="AQ17" s="35" t="str">
        <f t="shared" si="0"/>
        <v>办结</v>
      </c>
      <c r="AR17" s="35" t="s">
        <v>379</v>
      </c>
      <c r="AS17" s="7" t="s">
        <v>387</v>
      </c>
      <c r="AT17" s="7" t="s">
        <v>389</v>
      </c>
      <c r="AU17" s="7" t="s">
        <v>394</v>
      </c>
      <c r="AV17" s="7"/>
      <c r="AW17" s="7"/>
      <c r="AX17" s="35" t="s">
        <v>394</v>
      </c>
      <c r="AY17" s="7"/>
      <c r="AZ17" s="7"/>
      <c r="BA17" s="35" t="s">
        <v>394</v>
      </c>
      <c r="BB17" s="7"/>
      <c r="BC17" s="7"/>
      <c r="BD17" s="35" t="s">
        <v>394</v>
      </c>
      <c r="BE17" s="7"/>
      <c r="BF17" s="7"/>
      <c r="BG17" s="35" t="s">
        <v>394</v>
      </c>
      <c r="BH17" s="7"/>
      <c r="BI17" s="7"/>
      <c r="BJ17" s="35" t="s">
        <v>394</v>
      </c>
      <c r="BK17" s="7"/>
      <c r="BL17" s="7"/>
      <c r="BM17" s="35" t="s">
        <v>394</v>
      </c>
      <c r="BN17" s="7"/>
      <c r="BO17" s="7"/>
      <c r="BP17" s="35" t="s">
        <v>394</v>
      </c>
      <c r="BQ17" s="7"/>
      <c r="BR17" s="7"/>
      <c r="BS17" s="29" t="s">
        <v>932</v>
      </c>
      <c r="BY17" s="43">
        <f t="shared" si="1"/>
        <v>2.85</v>
      </c>
      <c r="BZ17" s="43">
        <f t="shared" si="2"/>
        <v>1.5</v>
      </c>
    </row>
    <row r="18" ht="77.1" hidden="1" customHeight="1" spans="1:78">
      <c r="A18" s="6">
        <v>13</v>
      </c>
      <c r="B18" s="6" t="s">
        <v>68</v>
      </c>
      <c r="C18" s="7" t="s">
        <v>481</v>
      </c>
      <c r="D18" s="7" t="s">
        <v>482</v>
      </c>
      <c r="E18" s="6" t="s">
        <v>1051</v>
      </c>
      <c r="F18" s="6" t="s">
        <v>483</v>
      </c>
      <c r="G18" s="6" t="s">
        <v>484</v>
      </c>
      <c r="H18" s="6" t="s">
        <v>13</v>
      </c>
      <c r="I18" s="6">
        <v>202303</v>
      </c>
      <c r="J18" s="6">
        <v>202403</v>
      </c>
      <c r="K18" s="6">
        <v>202410</v>
      </c>
      <c r="L18" s="6" t="s">
        <v>14</v>
      </c>
      <c r="M18" s="6"/>
      <c r="N18" s="6"/>
      <c r="O18" s="6"/>
      <c r="P18" s="6"/>
      <c r="Q18" s="6" t="s">
        <v>434</v>
      </c>
      <c r="R18" s="6" t="s">
        <v>435</v>
      </c>
      <c r="S18" s="6" t="s">
        <v>379</v>
      </c>
      <c r="T18" s="6"/>
      <c r="U18" s="6" t="s">
        <v>15</v>
      </c>
      <c r="V18" s="6"/>
      <c r="W18" s="6"/>
      <c r="X18" s="6">
        <v>22500</v>
      </c>
      <c r="Y18" s="6">
        <v>15000</v>
      </c>
      <c r="Z18" s="6"/>
      <c r="AA18" s="6" t="s">
        <v>16</v>
      </c>
      <c r="AB18" s="6"/>
      <c r="AC18" s="6" t="s">
        <v>381</v>
      </c>
      <c r="AD18" s="6" t="s">
        <v>382</v>
      </c>
      <c r="AE18" s="6" t="s">
        <v>70</v>
      </c>
      <c r="AF18" s="6" t="s">
        <v>71</v>
      </c>
      <c r="AG18" s="6"/>
      <c r="AH18" s="6"/>
      <c r="AI18" s="7" t="s">
        <v>486</v>
      </c>
      <c r="AJ18" s="7">
        <v>15848828228</v>
      </c>
      <c r="AK18" s="7"/>
      <c r="AL18" s="7"/>
      <c r="AM18" s="7"/>
      <c r="AN18" s="7"/>
      <c r="AO18" s="7"/>
      <c r="AP18" s="7"/>
      <c r="AQ18" s="7" t="str">
        <f t="shared" si="0"/>
        <v>办结</v>
      </c>
      <c r="AR18" s="7" t="s">
        <v>379</v>
      </c>
      <c r="AS18" s="7" t="s">
        <v>387</v>
      </c>
      <c r="AT18" s="7" t="s">
        <v>389</v>
      </c>
      <c r="AU18" s="7" t="s">
        <v>394</v>
      </c>
      <c r="AV18" s="7"/>
      <c r="AW18" s="7"/>
      <c r="AX18" s="7" t="s">
        <v>394</v>
      </c>
      <c r="AY18" s="7"/>
      <c r="AZ18" s="7"/>
      <c r="BA18" s="7" t="s">
        <v>394</v>
      </c>
      <c r="BB18" s="7"/>
      <c r="BC18" s="7"/>
      <c r="BD18" s="7" t="s">
        <v>394</v>
      </c>
      <c r="BE18" s="7"/>
      <c r="BF18" s="7"/>
      <c r="BG18" s="7" t="s">
        <v>394</v>
      </c>
      <c r="BH18" s="7"/>
      <c r="BI18" s="7"/>
      <c r="BJ18" s="7" t="s">
        <v>394</v>
      </c>
      <c r="BK18" s="7"/>
      <c r="BL18" s="7"/>
      <c r="BM18" s="7" t="s">
        <v>394</v>
      </c>
      <c r="BN18" s="7"/>
      <c r="BO18" s="7"/>
      <c r="BP18" s="7" t="s">
        <v>379</v>
      </c>
      <c r="BQ18" s="7" t="s">
        <v>388</v>
      </c>
      <c r="BR18" s="7" t="s">
        <v>389</v>
      </c>
      <c r="BS18" s="20" t="s">
        <v>386</v>
      </c>
      <c r="BY18" s="42">
        <f t="shared" si="1"/>
        <v>2.25</v>
      </c>
      <c r="BZ18" s="42">
        <f t="shared" si="2"/>
        <v>1.5</v>
      </c>
    </row>
    <row r="19" ht="77.1" hidden="1" customHeight="1" spans="1:78">
      <c r="A19" s="6">
        <v>14</v>
      </c>
      <c r="B19" s="6" t="s">
        <v>43</v>
      </c>
      <c r="C19" s="7" t="s">
        <v>444</v>
      </c>
      <c r="D19" s="7" t="s">
        <v>396</v>
      </c>
      <c r="E19" s="6" t="s">
        <v>1051</v>
      </c>
      <c r="F19" s="6" t="s">
        <v>1292</v>
      </c>
      <c r="G19" s="6" t="s">
        <v>707</v>
      </c>
      <c r="H19" s="6" t="s">
        <v>44</v>
      </c>
      <c r="I19" s="6">
        <v>202301</v>
      </c>
      <c r="J19" s="6">
        <v>202401</v>
      </c>
      <c r="K19" s="6">
        <v>202410</v>
      </c>
      <c r="L19" s="6" t="s">
        <v>14</v>
      </c>
      <c r="M19" s="6"/>
      <c r="N19" s="6" t="s">
        <v>379</v>
      </c>
      <c r="O19" s="6"/>
      <c r="P19" s="6"/>
      <c r="Q19" s="6" t="s">
        <v>445</v>
      </c>
      <c r="R19" s="6" t="s">
        <v>446</v>
      </c>
      <c r="S19" s="6" t="s">
        <v>379</v>
      </c>
      <c r="T19" s="6"/>
      <c r="U19" s="6" t="s">
        <v>15</v>
      </c>
      <c r="V19" s="6"/>
      <c r="W19" s="6"/>
      <c r="X19" s="6">
        <v>47914.96</v>
      </c>
      <c r="Y19" s="6">
        <v>15000</v>
      </c>
      <c r="Z19" s="6"/>
      <c r="AA19" s="6" t="s">
        <v>16</v>
      </c>
      <c r="AB19" s="6"/>
      <c r="AC19" s="6" t="s">
        <v>381</v>
      </c>
      <c r="AD19" s="6" t="s">
        <v>382</v>
      </c>
      <c r="AE19" s="6" t="s">
        <v>45</v>
      </c>
      <c r="AF19" s="6" t="s">
        <v>46</v>
      </c>
      <c r="AG19" s="6"/>
      <c r="AH19" s="6"/>
      <c r="AI19" s="7" t="s">
        <v>448</v>
      </c>
      <c r="AJ19" s="7">
        <v>18686114370</v>
      </c>
      <c r="AK19" s="7"/>
      <c r="AL19" s="7"/>
      <c r="AM19" s="7"/>
      <c r="AN19" s="7"/>
      <c r="AO19" s="7"/>
      <c r="AP19" s="7"/>
      <c r="AQ19" s="7" t="str">
        <f t="shared" si="0"/>
        <v>办结</v>
      </c>
      <c r="AR19" s="7" t="s">
        <v>379</v>
      </c>
      <c r="AS19" s="7" t="s">
        <v>387</v>
      </c>
      <c r="AT19" s="7" t="s">
        <v>389</v>
      </c>
      <c r="AU19" s="7" t="s">
        <v>394</v>
      </c>
      <c r="AV19" s="7"/>
      <c r="AW19" s="7"/>
      <c r="AX19" s="7" t="s">
        <v>394</v>
      </c>
      <c r="AY19" s="7"/>
      <c r="AZ19" s="7"/>
      <c r="BA19" s="7" t="s">
        <v>379</v>
      </c>
      <c r="BB19" s="7" t="s">
        <v>387</v>
      </c>
      <c r="BC19" s="7" t="s">
        <v>389</v>
      </c>
      <c r="BD19" s="7" t="s">
        <v>379</v>
      </c>
      <c r="BE19" s="7" t="s">
        <v>387</v>
      </c>
      <c r="BF19" s="7" t="s">
        <v>389</v>
      </c>
      <c r="BG19" s="7" t="s">
        <v>394</v>
      </c>
      <c r="BH19" s="7"/>
      <c r="BI19" s="7"/>
      <c r="BJ19" s="7" t="s">
        <v>394</v>
      </c>
      <c r="BK19" s="7"/>
      <c r="BL19" s="7"/>
      <c r="BM19" s="7" t="s">
        <v>394</v>
      </c>
      <c r="BN19" s="7"/>
      <c r="BO19" s="7"/>
      <c r="BP19" s="7" t="s">
        <v>394</v>
      </c>
      <c r="BQ19" s="7"/>
      <c r="BR19" s="7"/>
      <c r="BS19" s="20" t="s">
        <v>386</v>
      </c>
      <c r="BY19" s="42">
        <f t="shared" si="1"/>
        <v>4.791496</v>
      </c>
      <c r="BZ19" s="42">
        <f t="shared" si="2"/>
        <v>1.5</v>
      </c>
    </row>
    <row r="20" ht="77.1" hidden="1" customHeight="1" spans="1:71">
      <c r="A20" s="6">
        <v>15</v>
      </c>
      <c r="B20" s="6" t="s">
        <v>60</v>
      </c>
      <c r="C20" s="7" t="s">
        <v>470</v>
      </c>
      <c r="D20" s="7" t="s">
        <v>396</v>
      </c>
      <c r="E20" s="6" t="s">
        <v>1051</v>
      </c>
      <c r="F20" s="6" t="s">
        <v>1292</v>
      </c>
      <c r="G20" s="6" t="s">
        <v>707</v>
      </c>
      <c r="H20" s="6" t="s">
        <v>20</v>
      </c>
      <c r="I20" s="6">
        <v>202303</v>
      </c>
      <c r="J20" s="6">
        <v>202401</v>
      </c>
      <c r="K20" s="6">
        <v>202510</v>
      </c>
      <c r="L20" s="6" t="s">
        <v>14</v>
      </c>
      <c r="M20" s="6"/>
      <c r="N20" s="6" t="s">
        <v>379</v>
      </c>
      <c r="O20" s="6"/>
      <c r="P20" s="6"/>
      <c r="Q20" s="6" t="s">
        <v>445</v>
      </c>
      <c r="R20" s="6" t="s">
        <v>446</v>
      </c>
      <c r="S20" s="6" t="s">
        <v>379</v>
      </c>
      <c r="T20" s="6"/>
      <c r="U20" s="6" t="s">
        <v>15</v>
      </c>
      <c r="V20" s="6"/>
      <c r="W20" s="6"/>
      <c r="X20" s="6">
        <v>23689.96</v>
      </c>
      <c r="Y20" s="6">
        <v>13000</v>
      </c>
      <c r="Z20" s="6"/>
      <c r="AA20" s="6" t="s">
        <v>16</v>
      </c>
      <c r="AB20" s="6"/>
      <c r="AC20" s="6" t="s">
        <v>381</v>
      </c>
      <c r="AD20" s="6" t="s">
        <v>382</v>
      </c>
      <c r="AE20" s="6" t="s">
        <v>61</v>
      </c>
      <c r="AF20" s="6" t="s">
        <v>46</v>
      </c>
      <c r="AG20" s="6"/>
      <c r="AH20" s="6"/>
      <c r="AI20" s="7" t="s">
        <v>448</v>
      </c>
      <c r="AJ20" s="7">
        <v>18686114370</v>
      </c>
      <c r="AK20" s="7"/>
      <c r="AL20" s="7"/>
      <c r="AM20" s="7"/>
      <c r="AN20" s="7"/>
      <c r="AO20" s="7"/>
      <c r="AP20" s="7"/>
      <c r="AQ20" s="7" t="str">
        <f t="shared" si="0"/>
        <v>办结</v>
      </c>
      <c r="AR20" s="7" t="s">
        <v>379</v>
      </c>
      <c r="AS20" s="7" t="s">
        <v>387</v>
      </c>
      <c r="AT20" s="7" t="s">
        <v>389</v>
      </c>
      <c r="AU20" s="7" t="s">
        <v>394</v>
      </c>
      <c r="AV20" s="7"/>
      <c r="AW20" s="7"/>
      <c r="AX20" s="7" t="s">
        <v>394</v>
      </c>
      <c r="AY20" s="7"/>
      <c r="AZ20" s="7"/>
      <c r="BA20" s="7" t="s">
        <v>379</v>
      </c>
      <c r="BB20" s="7" t="s">
        <v>387</v>
      </c>
      <c r="BC20" s="7" t="s">
        <v>389</v>
      </c>
      <c r="BD20" s="7" t="s">
        <v>379</v>
      </c>
      <c r="BE20" s="7" t="s">
        <v>387</v>
      </c>
      <c r="BF20" s="7" t="s">
        <v>389</v>
      </c>
      <c r="BG20" s="7" t="s">
        <v>394</v>
      </c>
      <c r="BH20" s="7"/>
      <c r="BI20" s="7"/>
      <c r="BJ20" s="7" t="s">
        <v>394</v>
      </c>
      <c r="BK20" s="7"/>
      <c r="BL20" s="7"/>
      <c r="BM20" s="7" t="s">
        <v>394</v>
      </c>
      <c r="BN20" s="7"/>
      <c r="BO20" s="7"/>
      <c r="BP20" s="7" t="s">
        <v>394</v>
      </c>
      <c r="BQ20" s="7"/>
      <c r="BR20" s="7"/>
      <c r="BS20" s="20" t="s">
        <v>386</v>
      </c>
    </row>
    <row r="21" ht="77.1" hidden="1" customHeight="1" spans="1:78">
      <c r="A21" s="6">
        <v>16</v>
      </c>
      <c r="B21" s="6" t="s">
        <v>62</v>
      </c>
      <c r="C21" s="7" t="s">
        <v>472</v>
      </c>
      <c r="D21" s="7" t="s">
        <v>374</v>
      </c>
      <c r="E21" s="6" t="s">
        <v>1051</v>
      </c>
      <c r="F21" s="6" t="s">
        <v>755</v>
      </c>
      <c r="G21" s="6" t="s">
        <v>406</v>
      </c>
      <c r="H21" s="6" t="s">
        <v>13</v>
      </c>
      <c r="I21" s="6">
        <v>202303</v>
      </c>
      <c r="J21" s="6">
        <v>202401</v>
      </c>
      <c r="K21" s="6">
        <v>202406</v>
      </c>
      <c r="L21" s="6" t="s">
        <v>14</v>
      </c>
      <c r="M21" s="6"/>
      <c r="N21" s="6"/>
      <c r="O21" s="6" t="s">
        <v>379</v>
      </c>
      <c r="P21" s="6"/>
      <c r="Q21" s="6" t="s">
        <v>378</v>
      </c>
      <c r="R21" s="6" t="s">
        <v>380</v>
      </c>
      <c r="S21" s="6" t="s">
        <v>379</v>
      </c>
      <c r="T21" s="6"/>
      <c r="U21" s="6" t="s">
        <v>15</v>
      </c>
      <c r="V21" s="6"/>
      <c r="W21" s="6"/>
      <c r="X21" s="6">
        <v>23553</v>
      </c>
      <c r="Y21" s="6">
        <v>10000</v>
      </c>
      <c r="Z21" s="6"/>
      <c r="AA21" s="6" t="s">
        <v>16</v>
      </c>
      <c r="AB21" s="6"/>
      <c r="AC21" s="6" t="s">
        <v>381</v>
      </c>
      <c r="AD21" s="6" t="s">
        <v>382</v>
      </c>
      <c r="AE21" s="6" t="s">
        <v>63</v>
      </c>
      <c r="AF21" s="6" t="s">
        <v>64</v>
      </c>
      <c r="AG21" s="6"/>
      <c r="AH21" s="6"/>
      <c r="AI21" s="7" t="s">
        <v>474</v>
      </c>
      <c r="AJ21" s="7">
        <v>13664738187</v>
      </c>
      <c r="AK21" s="7"/>
      <c r="AL21" s="7"/>
      <c r="AM21" s="7"/>
      <c r="AN21" s="7"/>
      <c r="AO21" s="7"/>
      <c r="AP21" s="7"/>
      <c r="AQ21" s="7" t="str">
        <f t="shared" si="0"/>
        <v>办结</v>
      </c>
      <c r="AR21" s="7" t="s">
        <v>379</v>
      </c>
      <c r="AS21" s="7" t="s">
        <v>387</v>
      </c>
      <c r="AT21" s="7" t="s">
        <v>389</v>
      </c>
      <c r="AU21" s="7" t="s">
        <v>394</v>
      </c>
      <c r="AV21" s="7"/>
      <c r="AW21" s="7"/>
      <c r="AX21" s="7" t="s">
        <v>394</v>
      </c>
      <c r="AY21" s="7"/>
      <c r="AZ21" s="7"/>
      <c r="BA21" s="7" t="s">
        <v>394</v>
      </c>
      <c r="BB21" s="7"/>
      <c r="BC21" s="7"/>
      <c r="BD21" s="7" t="s">
        <v>379</v>
      </c>
      <c r="BE21" s="7" t="s">
        <v>387</v>
      </c>
      <c r="BF21" s="7" t="s">
        <v>389</v>
      </c>
      <c r="BG21" s="7" t="s">
        <v>394</v>
      </c>
      <c r="BH21" s="7"/>
      <c r="BI21" s="7"/>
      <c r="BJ21" s="7" t="s">
        <v>394</v>
      </c>
      <c r="BK21" s="7"/>
      <c r="BL21" s="7"/>
      <c r="BM21" s="7" t="s">
        <v>394</v>
      </c>
      <c r="BN21" s="7"/>
      <c r="BO21" s="7"/>
      <c r="BP21" s="7" t="s">
        <v>394</v>
      </c>
      <c r="BQ21" s="7"/>
      <c r="BR21" s="7"/>
      <c r="BS21" s="20" t="s">
        <v>386</v>
      </c>
      <c r="BY21" s="42">
        <f t="shared" ref="BY21:BY28" si="3">X21/10000</f>
        <v>2.3553</v>
      </c>
      <c r="BZ21" s="42">
        <f t="shared" ref="BZ21:BZ28" si="4">Y21/10000</f>
        <v>1</v>
      </c>
    </row>
    <row r="22" ht="77.1" hidden="1" customHeight="1" spans="1:78">
      <c r="A22" s="6">
        <v>17</v>
      </c>
      <c r="B22" s="6" t="s">
        <v>65</v>
      </c>
      <c r="C22" s="7" t="s">
        <v>476</v>
      </c>
      <c r="D22" s="7" t="s">
        <v>396</v>
      </c>
      <c r="E22" s="6" t="s">
        <v>1051</v>
      </c>
      <c r="F22" s="6" t="s">
        <v>1292</v>
      </c>
      <c r="G22" s="6" t="s">
        <v>890</v>
      </c>
      <c r="H22" s="6" t="s">
        <v>13</v>
      </c>
      <c r="I22" s="6">
        <v>202303</v>
      </c>
      <c r="J22" s="6">
        <v>202402</v>
      </c>
      <c r="K22" s="6">
        <v>202411</v>
      </c>
      <c r="L22" s="6" t="s">
        <v>14</v>
      </c>
      <c r="M22" s="6"/>
      <c r="N22" s="6"/>
      <c r="O22" s="6"/>
      <c r="P22" s="6"/>
      <c r="Q22" s="6" t="s">
        <v>401</v>
      </c>
      <c r="R22" s="6" t="s">
        <v>402</v>
      </c>
      <c r="S22" s="6" t="s">
        <v>379</v>
      </c>
      <c r="T22" s="6"/>
      <c r="U22" s="6" t="s">
        <v>15</v>
      </c>
      <c r="V22" s="6"/>
      <c r="W22" s="6"/>
      <c r="X22" s="6">
        <v>23500</v>
      </c>
      <c r="Y22" s="6">
        <v>10000</v>
      </c>
      <c r="Z22" s="6"/>
      <c r="AA22" s="6" t="s">
        <v>16</v>
      </c>
      <c r="AB22" s="6"/>
      <c r="AC22" s="6" t="s">
        <v>381</v>
      </c>
      <c r="AD22" s="6" t="s">
        <v>382</v>
      </c>
      <c r="AE22" s="6" t="s">
        <v>66</v>
      </c>
      <c r="AF22" s="6" t="s">
        <v>67</v>
      </c>
      <c r="AG22" s="6"/>
      <c r="AH22" s="6"/>
      <c r="AI22" s="7" t="s">
        <v>478</v>
      </c>
      <c r="AJ22" s="7">
        <v>15047224700</v>
      </c>
      <c r="AK22" s="7" t="s">
        <v>384</v>
      </c>
      <c r="AL22" s="7"/>
      <c r="AM22" s="7"/>
      <c r="AN22" s="7"/>
      <c r="AO22" s="7"/>
      <c r="AP22" s="7"/>
      <c r="AQ22" s="7" t="str">
        <f t="shared" si="0"/>
        <v>办结</v>
      </c>
      <c r="AR22" s="7" t="s">
        <v>379</v>
      </c>
      <c r="AS22" s="7" t="s">
        <v>393</v>
      </c>
      <c r="AT22" s="7" t="s">
        <v>389</v>
      </c>
      <c r="AU22" s="7" t="s">
        <v>394</v>
      </c>
      <c r="AV22" s="7"/>
      <c r="AW22" s="7"/>
      <c r="AX22" s="7" t="s">
        <v>394</v>
      </c>
      <c r="AY22" s="7"/>
      <c r="AZ22" s="7"/>
      <c r="BA22" s="7" t="s">
        <v>379</v>
      </c>
      <c r="BB22" s="7" t="s">
        <v>387</v>
      </c>
      <c r="BC22" s="7" t="s">
        <v>389</v>
      </c>
      <c r="BD22" s="7" t="s">
        <v>379</v>
      </c>
      <c r="BE22" s="7" t="s">
        <v>387</v>
      </c>
      <c r="BF22" s="7" t="s">
        <v>389</v>
      </c>
      <c r="BG22" s="7" t="s">
        <v>394</v>
      </c>
      <c r="BH22" s="7"/>
      <c r="BI22" s="7"/>
      <c r="BJ22" s="7" t="s">
        <v>394</v>
      </c>
      <c r="BK22" s="7"/>
      <c r="BL22" s="7"/>
      <c r="BM22" s="7" t="s">
        <v>394</v>
      </c>
      <c r="BN22" s="7"/>
      <c r="BO22" s="7"/>
      <c r="BP22" s="7" t="s">
        <v>394</v>
      </c>
      <c r="BQ22" s="7"/>
      <c r="BR22" s="7"/>
      <c r="BS22" s="20" t="s">
        <v>386</v>
      </c>
      <c r="BU22" s="20" t="s">
        <v>480</v>
      </c>
      <c r="BY22" s="42">
        <f t="shared" si="3"/>
        <v>2.35</v>
      </c>
      <c r="BZ22" s="42">
        <f t="shared" si="4"/>
        <v>1</v>
      </c>
    </row>
    <row r="23" ht="77.1" hidden="1" customHeight="1" spans="1:78">
      <c r="A23" s="6">
        <v>18</v>
      </c>
      <c r="B23" s="6" t="s">
        <v>72</v>
      </c>
      <c r="C23" s="6" t="s">
        <v>489</v>
      </c>
      <c r="D23" s="7" t="s">
        <v>374</v>
      </c>
      <c r="E23" s="6" t="s">
        <v>1059</v>
      </c>
      <c r="F23" s="6"/>
      <c r="G23" s="6" t="s">
        <v>406</v>
      </c>
      <c r="H23" s="6" t="s">
        <v>13</v>
      </c>
      <c r="I23" s="6">
        <v>202306</v>
      </c>
      <c r="J23" s="7">
        <v>202403</v>
      </c>
      <c r="K23" s="6">
        <v>202406</v>
      </c>
      <c r="L23" s="6" t="s">
        <v>14</v>
      </c>
      <c r="M23" s="6"/>
      <c r="N23" s="6"/>
      <c r="O23" s="6"/>
      <c r="P23" s="6"/>
      <c r="Q23" s="6" t="s">
        <v>378</v>
      </c>
      <c r="R23" s="6" t="s">
        <v>493</v>
      </c>
      <c r="S23" s="6" t="s">
        <v>379</v>
      </c>
      <c r="T23" s="6"/>
      <c r="U23" s="6" t="s">
        <v>15</v>
      </c>
      <c r="V23" s="6"/>
      <c r="W23" s="6"/>
      <c r="X23" s="6">
        <v>20600</v>
      </c>
      <c r="Y23" s="6">
        <v>10000</v>
      </c>
      <c r="Z23" s="6" t="s">
        <v>494</v>
      </c>
      <c r="AA23" s="6" t="s">
        <v>16</v>
      </c>
      <c r="AB23" s="6" t="s">
        <v>495</v>
      </c>
      <c r="AC23" s="6" t="s">
        <v>381</v>
      </c>
      <c r="AD23" s="6" t="s">
        <v>382</v>
      </c>
      <c r="AE23" s="6" t="s">
        <v>73</v>
      </c>
      <c r="AF23" s="6" t="s">
        <v>74</v>
      </c>
      <c r="AG23" s="6" t="s">
        <v>496</v>
      </c>
      <c r="AH23" s="6">
        <v>13789526999</v>
      </c>
      <c r="AI23" s="6" t="s">
        <v>497</v>
      </c>
      <c r="AJ23" s="7">
        <v>13088566668</v>
      </c>
      <c r="AK23" s="7">
        <v>25</v>
      </c>
      <c r="AL23" s="7"/>
      <c r="AM23" s="7"/>
      <c r="AN23" s="7"/>
      <c r="AO23" s="7"/>
      <c r="AP23" s="7"/>
      <c r="AQ23" s="7" t="str">
        <f t="shared" si="0"/>
        <v>办结</v>
      </c>
      <c r="AR23" s="7" t="s">
        <v>379</v>
      </c>
      <c r="AS23" s="7" t="s">
        <v>387</v>
      </c>
      <c r="AT23" s="7" t="s">
        <v>389</v>
      </c>
      <c r="AU23" s="7" t="s">
        <v>379</v>
      </c>
      <c r="AV23" s="7" t="s">
        <v>388</v>
      </c>
      <c r="AW23" s="7" t="s">
        <v>389</v>
      </c>
      <c r="AX23" s="7" t="s">
        <v>379</v>
      </c>
      <c r="AY23" s="7" t="s">
        <v>388</v>
      </c>
      <c r="AZ23" s="7" t="s">
        <v>389</v>
      </c>
      <c r="BA23" s="7" t="s">
        <v>379</v>
      </c>
      <c r="BB23" s="7" t="s">
        <v>387</v>
      </c>
      <c r="BC23" s="7" t="s">
        <v>389</v>
      </c>
      <c r="BD23" s="7" t="s">
        <v>379</v>
      </c>
      <c r="BE23" s="7" t="s">
        <v>387</v>
      </c>
      <c r="BF23" s="7" t="s">
        <v>389</v>
      </c>
      <c r="BG23" s="7" t="s">
        <v>394</v>
      </c>
      <c r="BH23" s="7"/>
      <c r="BI23" s="7"/>
      <c r="BJ23" s="7" t="s">
        <v>394</v>
      </c>
      <c r="BK23" s="7"/>
      <c r="BL23" s="7"/>
      <c r="BM23" s="7" t="s">
        <v>394</v>
      </c>
      <c r="BN23" s="7"/>
      <c r="BO23" s="7"/>
      <c r="BP23" s="7" t="s">
        <v>394</v>
      </c>
      <c r="BQ23" s="7"/>
      <c r="BR23" s="7"/>
      <c r="BY23" s="42">
        <f t="shared" si="3"/>
        <v>2.06</v>
      </c>
      <c r="BZ23" s="42">
        <f t="shared" si="4"/>
        <v>1</v>
      </c>
    </row>
    <row r="24" ht="77.1" hidden="1" customHeight="1" spans="1:78">
      <c r="A24" s="6">
        <v>19</v>
      </c>
      <c r="B24" s="6" t="s">
        <v>79</v>
      </c>
      <c r="C24" s="7" t="s">
        <v>502</v>
      </c>
      <c r="D24" s="7" t="s">
        <v>374</v>
      </c>
      <c r="E24" s="6" t="s">
        <v>1051</v>
      </c>
      <c r="F24" s="6" t="s">
        <v>503</v>
      </c>
      <c r="G24" s="6" t="s">
        <v>890</v>
      </c>
      <c r="H24" s="6" t="s">
        <v>13</v>
      </c>
      <c r="I24" s="6">
        <v>202304</v>
      </c>
      <c r="J24" s="6">
        <v>202403</v>
      </c>
      <c r="K24" s="6">
        <v>202407</v>
      </c>
      <c r="L24" s="6" t="s">
        <v>14</v>
      </c>
      <c r="M24" s="6"/>
      <c r="N24" s="6"/>
      <c r="O24" s="6"/>
      <c r="P24" s="6">
        <v>1</v>
      </c>
      <c r="Q24" s="6" t="s">
        <v>401</v>
      </c>
      <c r="R24" s="6" t="s">
        <v>402</v>
      </c>
      <c r="S24" s="6" t="s">
        <v>379</v>
      </c>
      <c r="T24" s="6"/>
      <c r="U24" s="6" t="s">
        <v>15</v>
      </c>
      <c r="V24" s="6"/>
      <c r="W24" s="6"/>
      <c r="X24" s="6">
        <v>14000</v>
      </c>
      <c r="Y24" s="6">
        <v>8000</v>
      </c>
      <c r="Z24" s="6"/>
      <c r="AA24" s="6" t="s">
        <v>16</v>
      </c>
      <c r="AB24" s="6"/>
      <c r="AC24" s="6" t="s">
        <v>381</v>
      </c>
      <c r="AD24" s="6" t="s">
        <v>382</v>
      </c>
      <c r="AE24" s="6" t="s">
        <v>80</v>
      </c>
      <c r="AF24" s="6" t="s">
        <v>81</v>
      </c>
      <c r="AG24" s="6"/>
      <c r="AH24" s="6"/>
      <c r="AI24" s="7" t="s">
        <v>504</v>
      </c>
      <c r="AJ24" s="7">
        <v>13500629607</v>
      </c>
      <c r="AK24" s="7"/>
      <c r="AL24" s="7"/>
      <c r="AM24" s="7"/>
      <c r="AN24" s="7"/>
      <c r="AO24" s="7"/>
      <c r="AP24" s="7"/>
      <c r="AQ24" s="7" t="str">
        <f t="shared" si="0"/>
        <v>办结</v>
      </c>
      <c r="AR24" s="7" t="s">
        <v>379</v>
      </c>
      <c r="AS24" s="7" t="s">
        <v>387</v>
      </c>
      <c r="AT24" s="7" t="s">
        <v>389</v>
      </c>
      <c r="AU24" s="7" t="s">
        <v>394</v>
      </c>
      <c r="AV24" s="7"/>
      <c r="AW24" s="7"/>
      <c r="AX24" s="7" t="s">
        <v>394</v>
      </c>
      <c r="AY24" s="7"/>
      <c r="AZ24" s="7"/>
      <c r="BA24" s="7" t="s">
        <v>379</v>
      </c>
      <c r="BB24" s="7" t="s">
        <v>387</v>
      </c>
      <c r="BC24" s="7" t="s">
        <v>389</v>
      </c>
      <c r="BD24" s="7" t="s">
        <v>379</v>
      </c>
      <c r="BE24" s="7" t="s">
        <v>387</v>
      </c>
      <c r="BF24" s="7" t="s">
        <v>389</v>
      </c>
      <c r="BG24" s="7" t="s">
        <v>394</v>
      </c>
      <c r="BH24" s="7"/>
      <c r="BI24" s="7"/>
      <c r="BJ24" s="7" t="s">
        <v>394</v>
      </c>
      <c r="BK24" s="7"/>
      <c r="BL24" s="7"/>
      <c r="BM24" s="7" t="s">
        <v>394</v>
      </c>
      <c r="BN24" s="7"/>
      <c r="BO24" s="7"/>
      <c r="BP24" s="7" t="s">
        <v>394</v>
      </c>
      <c r="BQ24" s="7"/>
      <c r="BR24" s="7"/>
      <c r="BS24" s="20" t="s">
        <v>386</v>
      </c>
      <c r="BY24" s="42">
        <f t="shared" si="3"/>
        <v>1.4</v>
      </c>
      <c r="BZ24" s="42">
        <f t="shared" si="4"/>
        <v>0.8</v>
      </c>
    </row>
    <row r="25" ht="77.1" hidden="1" customHeight="1" spans="1:78">
      <c r="A25" s="6">
        <v>20</v>
      </c>
      <c r="B25" s="6" t="s">
        <v>82</v>
      </c>
      <c r="C25" s="7" t="s">
        <v>506</v>
      </c>
      <c r="D25" s="7" t="s">
        <v>396</v>
      </c>
      <c r="E25" s="6" t="s">
        <v>1051</v>
      </c>
      <c r="F25" s="6" t="s">
        <v>1292</v>
      </c>
      <c r="G25" s="6" t="s">
        <v>707</v>
      </c>
      <c r="H25" s="6" t="s">
        <v>44</v>
      </c>
      <c r="I25" s="6">
        <v>202301</v>
      </c>
      <c r="J25" s="6">
        <v>202401</v>
      </c>
      <c r="K25" s="6">
        <v>202410</v>
      </c>
      <c r="L25" s="6" t="s">
        <v>14</v>
      </c>
      <c r="M25" s="6"/>
      <c r="N25" s="6" t="s">
        <v>379</v>
      </c>
      <c r="O25" s="6"/>
      <c r="P25" s="6"/>
      <c r="Q25" s="6" t="s">
        <v>445</v>
      </c>
      <c r="R25" s="6" t="s">
        <v>446</v>
      </c>
      <c r="S25" s="6" t="s">
        <v>379</v>
      </c>
      <c r="T25" s="6"/>
      <c r="U25" s="6" t="s">
        <v>15</v>
      </c>
      <c r="V25" s="6"/>
      <c r="W25" s="6"/>
      <c r="X25" s="6">
        <v>13978</v>
      </c>
      <c r="Y25" s="6">
        <v>6000</v>
      </c>
      <c r="Z25" s="6"/>
      <c r="AA25" s="6" t="s">
        <v>16</v>
      </c>
      <c r="AB25" s="6"/>
      <c r="AC25" s="6" t="s">
        <v>381</v>
      </c>
      <c r="AD25" s="6" t="s">
        <v>382</v>
      </c>
      <c r="AE25" s="6" t="s">
        <v>83</v>
      </c>
      <c r="AF25" s="6" t="s">
        <v>46</v>
      </c>
      <c r="AG25" s="6"/>
      <c r="AH25" s="6"/>
      <c r="AI25" s="7" t="s">
        <v>448</v>
      </c>
      <c r="AJ25" s="7">
        <v>18686114370</v>
      </c>
      <c r="AK25" s="7"/>
      <c r="AL25" s="7"/>
      <c r="AM25" s="7"/>
      <c r="AN25" s="7"/>
      <c r="AO25" s="7"/>
      <c r="AP25" s="7"/>
      <c r="AQ25" s="7" t="str">
        <f t="shared" si="0"/>
        <v>办结</v>
      </c>
      <c r="AR25" s="7" t="s">
        <v>379</v>
      </c>
      <c r="AS25" s="7" t="s">
        <v>387</v>
      </c>
      <c r="AT25" s="7" t="s">
        <v>389</v>
      </c>
      <c r="AU25" s="7" t="s">
        <v>394</v>
      </c>
      <c r="AV25" s="7"/>
      <c r="AW25" s="7"/>
      <c r="AX25" s="7" t="s">
        <v>394</v>
      </c>
      <c r="AY25" s="7"/>
      <c r="AZ25" s="7"/>
      <c r="BA25" s="7" t="s">
        <v>379</v>
      </c>
      <c r="BB25" s="7" t="s">
        <v>387</v>
      </c>
      <c r="BC25" s="7" t="s">
        <v>389</v>
      </c>
      <c r="BD25" s="7" t="s">
        <v>379</v>
      </c>
      <c r="BE25" s="7" t="s">
        <v>387</v>
      </c>
      <c r="BF25" s="7" t="s">
        <v>389</v>
      </c>
      <c r="BG25" s="7" t="s">
        <v>394</v>
      </c>
      <c r="BH25" s="7"/>
      <c r="BI25" s="7"/>
      <c r="BJ25" s="7" t="s">
        <v>394</v>
      </c>
      <c r="BK25" s="7"/>
      <c r="BL25" s="7"/>
      <c r="BM25" s="7" t="s">
        <v>394</v>
      </c>
      <c r="BN25" s="7"/>
      <c r="BO25" s="7"/>
      <c r="BP25" s="7" t="s">
        <v>394</v>
      </c>
      <c r="BQ25" s="7"/>
      <c r="BR25" s="7"/>
      <c r="BS25" s="20" t="s">
        <v>386</v>
      </c>
      <c r="BY25" s="42">
        <f t="shared" si="3"/>
        <v>1.3978</v>
      </c>
      <c r="BZ25" s="42">
        <f t="shared" si="4"/>
        <v>0.6</v>
      </c>
    </row>
    <row r="26" ht="77.1" hidden="1" customHeight="1" spans="1:78">
      <c r="A26" s="6">
        <v>21</v>
      </c>
      <c r="B26" s="6" t="s">
        <v>84</v>
      </c>
      <c r="C26" s="7" t="s">
        <v>508</v>
      </c>
      <c r="D26" s="7" t="s">
        <v>396</v>
      </c>
      <c r="E26" s="6" t="s">
        <v>1051</v>
      </c>
      <c r="F26" s="6" t="s">
        <v>1292</v>
      </c>
      <c r="G26" s="6" t="s">
        <v>707</v>
      </c>
      <c r="H26" s="6" t="s">
        <v>13</v>
      </c>
      <c r="I26" s="6">
        <v>202302</v>
      </c>
      <c r="J26" s="6">
        <v>202401</v>
      </c>
      <c r="K26" s="6">
        <v>202406</v>
      </c>
      <c r="L26" s="6" t="s">
        <v>14</v>
      </c>
      <c r="M26" s="6" t="s">
        <v>1181</v>
      </c>
      <c r="N26" s="6" t="s">
        <v>379</v>
      </c>
      <c r="O26" s="6" t="s">
        <v>379</v>
      </c>
      <c r="P26" s="6">
        <v>1</v>
      </c>
      <c r="Q26" s="6" t="s">
        <v>445</v>
      </c>
      <c r="R26" s="6" t="s">
        <v>446</v>
      </c>
      <c r="S26" s="6" t="s">
        <v>379</v>
      </c>
      <c r="T26" s="6"/>
      <c r="U26" s="6" t="s">
        <v>15</v>
      </c>
      <c r="V26" s="6"/>
      <c r="W26" s="6"/>
      <c r="X26" s="6">
        <v>11000</v>
      </c>
      <c r="Y26" s="6">
        <v>5000</v>
      </c>
      <c r="Z26" s="6"/>
      <c r="AA26" s="6" t="s">
        <v>16</v>
      </c>
      <c r="AB26" s="6"/>
      <c r="AC26" s="6" t="s">
        <v>381</v>
      </c>
      <c r="AD26" s="6" t="s">
        <v>382</v>
      </c>
      <c r="AE26" s="6" t="s">
        <v>85</v>
      </c>
      <c r="AF26" s="6" t="s">
        <v>78</v>
      </c>
      <c r="AG26" s="6"/>
      <c r="AH26" s="6"/>
      <c r="AI26" s="7" t="s">
        <v>457</v>
      </c>
      <c r="AJ26" s="7">
        <v>13848539369</v>
      </c>
      <c r="AK26" s="7"/>
      <c r="AL26" s="7"/>
      <c r="AM26" s="7"/>
      <c r="AN26" s="7"/>
      <c r="AO26" s="7"/>
      <c r="AP26" s="7"/>
      <c r="AQ26" s="7" t="str">
        <f t="shared" si="0"/>
        <v>办结</v>
      </c>
      <c r="AR26" s="7" t="s">
        <v>379</v>
      </c>
      <c r="AS26" s="7" t="s">
        <v>387</v>
      </c>
      <c r="AT26" s="7" t="s">
        <v>389</v>
      </c>
      <c r="AU26" s="7" t="s">
        <v>394</v>
      </c>
      <c r="AV26" s="7"/>
      <c r="AW26" s="7"/>
      <c r="AX26" s="7" t="s">
        <v>394</v>
      </c>
      <c r="AY26" s="7"/>
      <c r="AZ26" s="7"/>
      <c r="BA26" s="7" t="s">
        <v>394</v>
      </c>
      <c r="BB26" s="7"/>
      <c r="BC26" s="7"/>
      <c r="BD26" s="7" t="s">
        <v>394</v>
      </c>
      <c r="BE26" s="7"/>
      <c r="BF26" s="7"/>
      <c r="BG26" s="7" t="s">
        <v>394</v>
      </c>
      <c r="BH26" s="7"/>
      <c r="BI26" s="7"/>
      <c r="BJ26" s="7" t="s">
        <v>394</v>
      </c>
      <c r="BK26" s="7"/>
      <c r="BL26" s="7"/>
      <c r="BM26" s="7" t="s">
        <v>394</v>
      </c>
      <c r="BN26" s="7"/>
      <c r="BO26" s="7"/>
      <c r="BP26" s="7" t="s">
        <v>394</v>
      </c>
      <c r="BQ26" s="7"/>
      <c r="BR26" s="7"/>
      <c r="BS26" s="20" t="s">
        <v>386</v>
      </c>
      <c r="BY26" s="42">
        <f t="shared" si="3"/>
        <v>1.1</v>
      </c>
      <c r="BZ26" s="42">
        <f t="shared" si="4"/>
        <v>0.5</v>
      </c>
    </row>
    <row r="27" s="29" customFormat="1" ht="77.1" hidden="1" customHeight="1" spans="1:78">
      <c r="A27" s="34">
        <v>22</v>
      </c>
      <c r="B27" s="34" t="s">
        <v>86</v>
      </c>
      <c r="C27" s="7" t="s">
        <v>935</v>
      </c>
      <c r="D27" s="35" t="s">
        <v>460</v>
      </c>
      <c r="E27" s="6" t="s">
        <v>1051</v>
      </c>
      <c r="F27" s="6" t="s">
        <v>1109</v>
      </c>
      <c r="G27" s="6" t="s">
        <v>441</v>
      </c>
      <c r="H27" s="34" t="s">
        <v>13</v>
      </c>
      <c r="I27" s="6">
        <v>202303</v>
      </c>
      <c r="J27" s="6">
        <v>202404</v>
      </c>
      <c r="K27" s="34">
        <v>202412</v>
      </c>
      <c r="L27" s="34" t="s">
        <v>14</v>
      </c>
      <c r="M27" s="6"/>
      <c r="N27" s="6"/>
      <c r="O27" s="6" t="s">
        <v>379</v>
      </c>
      <c r="P27" s="6"/>
      <c r="Q27" s="6" t="s">
        <v>465</v>
      </c>
      <c r="R27" s="6" t="s">
        <v>466</v>
      </c>
      <c r="S27" s="34" t="s">
        <v>379</v>
      </c>
      <c r="T27" s="6"/>
      <c r="U27" s="34" t="s">
        <v>57</v>
      </c>
      <c r="V27" s="6"/>
      <c r="W27" s="6"/>
      <c r="X27" s="34">
        <v>82510</v>
      </c>
      <c r="Y27" s="34">
        <v>40000</v>
      </c>
      <c r="Z27" s="6"/>
      <c r="AA27" s="34" t="s">
        <v>16</v>
      </c>
      <c r="AB27" s="6"/>
      <c r="AC27" s="34" t="s">
        <v>559</v>
      </c>
      <c r="AD27" s="6" t="s">
        <v>382</v>
      </c>
      <c r="AE27" s="34" t="s">
        <v>87</v>
      </c>
      <c r="AF27" s="34" t="s">
        <v>88</v>
      </c>
      <c r="AG27" s="6"/>
      <c r="AH27" s="6"/>
      <c r="AI27" s="7" t="s">
        <v>937</v>
      </c>
      <c r="AJ27" s="7">
        <v>15947026777</v>
      </c>
      <c r="AK27" s="7"/>
      <c r="AL27" s="7"/>
      <c r="AM27" s="7"/>
      <c r="AN27" s="7"/>
      <c r="AO27" s="7"/>
      <c r="AP27" s="7"/>
      <c r="AQ27" s="35" t="str">
        <f t="shared" si="0"/>
        <v>办结</v>
      </c>
      <c r="AR27" s="35" t="s">
        <v>379</v>
      </c>
      <c r="AS27" s="7" t="s">
        <v>387</v>
      </c>
      <c r="AT27" s="7" t="s">
        <v>389</v>
      </c>
      <c r="AU27" s="7" t="s">
        <v>394</v>
      </c>
      <c r="AV27" s="7"/>
      <c r="AW27" s="7"/>
      <c r="AX27" s="35" t="s">
        <v>394</v>
      </c>
      <c r="AY27" s="7"/>
      <c r="AZ27" s="7"/>
      <c r="BA27" s="35" t="s">
        <v>394</v>
      </c>
      <c r="BB27" s="7"/>
      <c r="BC27" s="7"/>
      <c r="BD27" s="35" t="s">
        <v>379</v>
      </c>
      <c r="BE27" s="7" t="s">
        <v>393</v>
      </c>
      <c r="BF27" s="7" t="s">
        <v>389</v>
      </c>
      <c r="BG27" s="35" t="s">
        <v>394</v>
      </c>
      <c r="BH27" s="7"/>
      <c r="BI27" s="7"/>
      <c r="BJ27" s="35" t="s">
        <v>394</v>
      </c>
      <c r="BK27" s="7"/>
      <c r="BL27" s="7"/>
      <c r="BM27" s="35" t="s">
        <v>394</v>
      </c>
      <c r="BN27" s="7"/>
      <c r="BO27" s="7"/>
      <c r="BP27" s="35" t="s">
        <v>394</v>
      </c>
      <c r="BQ27" s="7"/>
      <c r="BR27" s="7"/>
      <c r="BS27" s="29" t="s">
        <v>941</v>
      </c>
      <c r="BY27" s="43">
        <f t="shared" si="3"/>
        <v>8.251</v>
      </c>
      <c r="BZ27" s="43">
        <f t="shared" si="4"/>
        <v>4</v>
      </c>
    </row>
    <row r="28" ht="77.1" hidden="1" customHeight="1" spans="1:78">
      <c r="A28" s="6">
        <v>23</v>
      </c>
      <c r="B28" s="6" t="s">
        <v>56</v>
      </c>
      <c r="C28" s="7" t="s">
        <v>459</v>
      </c>
      <c r="D28" s="7" t="s">
        <v>460</v>
      </c>
      <c r="E28" s="6" t="s">
        <v>1051</v>
      </c>
      <c r="F28" s="6" t="s">
        <v>1109</v>
      </c>
      <c r="G28" s="6" t="s">
        <v>441</v>
      </c>
      <c r="H28" s="6" t="s">
        <v>13</v>
      </c>
      <c r="I28" s="6">
        <v>202303</v>
      </c>
      <c r="J28" s="6">
        <v>202403</v>
      </c>
      <c r="K28" s="6">
        <v>202412</v>
      </c>
      <c r="L28" s="6" t="s">
        <v>14</v>
      </c>
      <c r="M28" s="6"/>
      <c r="N28" s="6"/>
      <c r="O28" s="6" t="s">
        <v>379</v>
      </c>
      <c r="P28" s="6">
        <v>1</v>
      </c>
      <c r="Q28" s="6" t="s">
        <v>465</v>
      </c>
      <c r="R28" s="6" t="s">
        <v>466</v>
      </c>
      <c r="S28" s="6" t="s">
        <v>379</v>
      </c>
      <c r="T28" s="6"/>
      <c r="U28" s="6" t="s">
        <v>57</v>
      </c>
      <c r="V28" s="6"/>
      <c r="W28" s="6"/>
      <c r="X28" s="6">
        <v>29000</v>
      </c>
      <c r="Y28" s="6">
        <v>15000</v>
      </c>
      <c r="Z28" s="6"/>
      <c r="AA28" s="6" t="s">
        <v>16</v>
      </c>
      <c r="AB28" s="6"/>
      <c r="AC28" s="6" t="s">
        <v>381</v>
      </c>
      <c r="AD28" s="6" t="s">
        <v>382</v>
      </c>
      <c r="AE28" s="6" t="s">
        <v>58</v>
      </c>
      <c r="AF28" s="6" t="s">
        <v>59</v>
      </c>
      <c r="AG28" s="6"/>
      <c r="AH28" s="6"/>
      <c r="AI28" s="7" t="s">
        <v>468</v>
      </c>
      <c r="AJ28" s="7">
        <v>13847268251</v>
      </c>
      <c r="AK28" s="7" t="s">
        <v>384</v>
      </c>
      <c r="AL28" s="7"/>
      <c r="AM28" s="7"/>
      <c r="AN28" s="7"/>
      <c r="AO28" s="7"/>
      <c r="AP28" s="7"/>
      <c r="AQ28" s="7" t="str">
        <f t="shared" si="0"/>
        <v>办结</v>
      </c>
      <c r="AR28" s="7" t="s">
        <v>379</v>
      </c>
      <c r="AS28" s="7" t="s">
        <v>387</v>
      </c>
      <c r="AT28" s="7" t="s">
        <v>389</v>
      </c>
      <c r="AU28" s="7" t="s">
        <v>379</v>
      </c>
      <c r="AV28" s="7" t="s">
        <v>388</v>
      </c>
      <c r="AW28" s="7" t="s">
        <v>389</v>
      </c>
      <c r="AX28" s="7" t="s">
        <v>379</v>
      </c>
      <c r="AY28" s="7" t="s">
        <v>388</v>
      </c>
      <c r="AZ28" s="7" t="s">
        <v>389</v>
      </c>
      <c r="BA28" s="7" t="s">
        <v>379</v>
      </c>
      <c r="BB28" s="7" t="s">
        <v>387</v>
      </c>
      <c r="BC28" s="7" t="s">
        <v>389</v>
      </c>
      <c r="BD28" s="7" t="s">
        <v>394</v>
      </c>
      <c r="BE28" s="7"/>
      <c r="BF28" s="7"/>
      <c r="BG28" s="7" t="s">
        <v>379</v>
      </c>
      <c r="BH28" s="7" t="s">
        <v>388</v>
      </c>
      <c r="BI28" s="7" t="s">
        <v>389</v>
      </c>
      <c r="BJ28" s="7" t="s">
        <v>379</v>
      </c>
      <c r="BK28" s="7" t="s">
        <v>388</v>
      </c>
      <c r="BL28" s="7" t="s">
        <v>389</v>
      </c>
      <c r="BM28" s="7" t="s">
        <v>394</v>
      </c>
      <c r="BN28" s="7"/>
      <c r="BO28" s="7"/>
      <c r="BP28" s="7" t="s">
        <v>394</v>
      </c>
      <c r="BQ28" s="7"/>
      <c r="BR28" s="7"/>
      <c r="BS28" s="20" t="s">
        <v>386</v>
      </c>
      <c r="BY28" s="42">
        <f t="shared" si="3"/>
        <v>2.9</v>
      </c>
      <c r="BZ28" s="42">
        <f t="shared" si="4"/>
        <v>1.5</v>
      </c>
    </row>
    <row r="29" s="29" customFormat="1" ht="77.1" hidden="1" customHeight="1" spans="1:71">
      <c r="A29" s="34">
        <v>24</v>
      </c>
      <c r="B29" s="34" t="s">
        <v>91</v>
      </c>
      <c r="C29" s="7" t="s">
        <v>921</v>
      </c>
      <c r="D29" s="35" t="s">
        <v>374</v>
      </c>
      <c r="E29" s="6" t="s">
        <v>1051</v>
      </c>
      <c r="F29" s="6" t="s">
        <v>503</v>
      </c>
      <c r="G29" s="6" t="s">
        <v>406</v>
      </c>
      <c r="H29" s="34" t="s">
        <v>20</v>
      </c>
      <c r="I29" s="6">
        <v>202303</v>
      </c>
      <c r="J29" s="6">
        <v>202403</v>
      </c>
      <c r="K29" s="34">
        <v>202510</v>
      </c>
      <c r="L29" s="34" t="s">
        <v>14</v>
      </c>
      <c r="M29" s="6"/>
      <c r="N29" s="6"/>
      <c r="O29" s="6"/>
      <c r="P29" s="6">
        <v>1</v>
      </c>
      <c r="Q29" s="6" t="s">
        <v>465</v>
      </c>
      <c r="R29" s="6" t="s">
        <v>466</v>
      </c>
      <c r="S29" s="34" t="s">
        <v>379</v>
      </c>
      <c r="T29" s="6"/>
      <c r="U29" s="34" t="s">
        <v>57</v>
      </c>
      <c r="V29" s="6"/>
      <c r="W29" s="6"/>
      <c r="X29" s="34">
        <v>10550</v>
      </c>
      <c r="Y29" s="34">
        <v>6000</v>
      </c>
      <c r="Z29" s="6"/>
      <c r="AA29" s="34" t="s">
        <v>16</v>
      </c>
      <c r="AB29" s="6"/>
      <c r="AC29" s="34" t="s">
        <v>559</v>
      </c>
      <c r="AD29" s="6" t="s">
        <v>382</v>
      </c>
      <c r="AE29" s="34" t="s">
        <v>92</v>
      </c>
      <c r="AF29" s="34" t="s">
        <v>93</v>
      </c>
      <c r="AG29" s="6"/>
      <c r="AH29" s="6"/>
      <c r="AI29" s="7" t="s">
        <v>786</v>
      </c>
      <c r="AJ29" s="7">
        <v>13484722390</v>
      </c>
      <c r="AK29" s="7"/>
      <c r="AL29" s="7"/>
      <c r="AM29" s="7"/>
      <c r="AN29" s="7"/>
      <c r="AO29" s="7"/>
      <c r="AP29" s="7"/>
      <c r="AQ29" s="35" t="str">
        <f t="shared" si="0"/>
        <v>办结</v>
      </c>
      <c r="AR29" s="35" t="s">
        <v>379</v>
      </c>
      <c r="AS29" s="7" t="s">
        <v>387</v>
      </c>
      <c r="AT29" s="7" t="s">
        <v>389</v>
      </c>
      <c r="AU29" s="7" t="s">
        <v>394</v>
      </c>
      <c r="AV29" s="7"/>
      <c r="AW29" s="7"/>
      <c r="AX29" s="35" t="s">
        <v>379</v>
      </c>
      <c r="AY29" s="6" t="s">
        <v>388</v>
      </c>
      <c r="AZ29" s="6" t="s">
        <v>573</v>
      </c>
      <c r="BA29" s="35" t="s">
        <v>394</v>
      </c>
      <c r="BB29" s="7"/>
      <c r="BC29" s="7"/>
      <c r="BD29" s="35" t="s">
        <v>394</v>
      </c>
      <c r="BE29" s="7"/>
      <c r="BF29" s="7"/>
      <c r="BG29" s="35" t="s">
        <v>394</v>
      </c>
      <c r="BH29" s="7"/>
      <c r="BI29" s="7"/>
      <c r="BJ29" s="35" t="s">
        <v>394</v>
      </c>
      <c r="BK29" s="7"/>
      <c r="BL29" s="7"/>
      <c r="BM29" s="35" t="s">
        <v>394</v>
      </c>
      <c r="BN29" s="7"/>
      <c r="BO29" s="7"/>
      <c r="BP29" s="35" t="s">
        <v>394</v>
      </c>
      <c r="BQ29" s="7"/>
      <c r="BR29" s="7"/>
      <c r="BS29" s="29" t="s">
        <v>926</v>
      </c>
    </row>
    <row r="30" ht="77.1" hidden="1" customHeight="1" spans="1:71">
      <c r="A30" s="6">
        <v>25</v>
      </c>
      <c r="B30" s="6" t="s">
        <v>105</v>
      </c>
      <c r="C30" s="7" t="s">
        <v>526</v>
      </c>
      <c r="D30" s="7" t="s">
        <v>482</v>
      </c>
      <c r="E30" s="6" t="s">
        <v>1051</v>
      </c>
      <c r="F30" s="6" t="s">
        <v>483</v>
      </c>
      <c r="G30" s="6" t="s">
        <v>484</v>
      </c>
      <c r="H30" s="6" t="s">
        <v>37</v>
      </c>
      <c r="I30" s="6">
        <v>202205</v>
      </c>
      <c r="J30" s="6">
        <v>202404</v>
      </c>
      <c r="K30" s="6">
        <v>202410</v>
      </c>
      <c r="L30" s="6" t="s">
        <v>14</v>
      </c>
      <c r="M30" s="6"/>
      <c r="N30" s="6"/>
      <c r="O30" s="6"/>
      <c r="P30" s="6"/>
      <c r="Q30" s="6"/>
      <c r="R30" s="6" t="s">
        <v>485</v>
      </c>
      <c r="S30" s="6"/>
      <c r="T30" s="6"/>
      <c r="U30" s="6" t="s">
        <v>106</v>
      </c>
      <c r="V30" s="6"/>
      <c r="W30" s="6"/>
      <c r="X30" s="6">
        <v>150000</v>
      </c>
      <c r="Y30" s="6">
        <v>50000</v>
      </c>
      <c r="Z30" s="6"/>
      <c r="AA30" s="6" t="s">
        <v>16</v>
      </c>
      <c r="AB30" s="6"/>
      <c r="AC30" s="6" t="s">
        <v>381</v>
      </c>
      <c r="AD30" s="6" t="s">
        <v>382</v>
      </c>
      <c r="AE30" s="6" t="s">
        <v>107</v>
      </c>
      <c r="AF30" s="6" t="s">
        <v>108</v>
      </c>
      <c r="AG30" s="6"/>
      <c r="AH30" s="6"/>
      <c r="AI30" s="7" t="s">
        <v>527</v>
      </c>
      <c r="AJ30" s="7">
        <v>15810358358</v>
      </c>
      <c r="AK30" s="7">
        <v>135</v>
      </c>
      <c r="AL30" s="7"/>
      <c r="AM30" s="7"/>
      <c r="AN30" s="7"/>
      <c r="AO30" s="7"/>
      <c r="AP30" s="7"/>
      <c r="AQ30" s="7" t="str">
        <f t="shared" si="0"/>
        <v>办结</v>
      </c>
      <c r="AR30" s="7" t="s">
        <v>379</v>
      </c>
      <c r="AS30" s="7" t="s">
        <v>387</v>
      </c>
      <c r="AT30" s="7" t="s">
        <v>389</v>
      </c>
      <c r="AU30" s="7" t="s">
        <v>379</v>
      </c>
      <c r="AV30" s="7" t="s">
        <v>388</v>
      </c>
      <c r="AW30" s="7" t="s">
        <v>389</v>
      </c>
      <c r="AX30" s="7" t="s">
        <v>379</v>
      </c>
      <c r="AY30" s="7" t="s">
        <v>388</v>
      </c>
      <c r="AZ30" s="7" t="s">
        <v>389</v>
      </c>
      <c r="BA30" s="7" t="s">
        <v>379</v>
      </c>
      <c r="BB30" s="7" t="s">
        <v>387</v>
      </c>
      <c r="BC30" s="7" t="s">
        <v>389</v>
      </c>
      <c r="BD30" s="7" t="s">
        <v>379</v>
      </c>
      <c r="BE30" s="7" t="s">
        <v>387</v>
      </c>
      <c r="BF30" s="7" t="s">
        <v>389</v>
      </c>
      <c r="BG30" s="7" t="s">
        <v>394</v>
      </c>
      <c r="BH30" s="7"/>
      <c r="BI30" s="7"/>
      <c r="BJ30" s="7" t="s">
        <v>394</v>
      </c>
      <c r="BK30" s="7"/>
      <c r="BL30" s="7"/>
      <c r="BM30" s="7" t="s">
        <v>394</v>
      </c>
      <c r="BN30" s="7"/>
      <c r="BO30" s="7"/>
      <c r="BP30" s="7" t="s">
        <v>379</v>
      </c>
      <c r="BQ30" s="7" t="s">
        <v>388</v>
      </c>
      <c r="BR30" s="7" t="s">
        <v>389</v>
      </c>
      <c r="BS30" s="20" t="s">
        <v>386</v>
      </c>
    </row>
    <row r="31" ht="77.1" hidden="1" customHeight="1" spans="1:71">
      <c r="A31" s="6">
        <v>26</v>
      </c>
      <c r="B31" s="6" t="s">
        <v>109</v>
      </c>
      <c r="C31" s="7" t="s">
        <v>529</v>
      </c>
      <c r="D31" s="7" t="s">
        <v>482</v>
      </c>
      <c r="E31" s="6" t="s">
        <v>1051</v>
      </c>
      <c r="F31" s="6" t="s">
        <v>483</v>
      </c>
      <c r="G31" s="6" t="s">
        <v>484</v>
      </c>
      <c r="H31" s="6" t="s">
        <v>44</v>
      </c>
      <c r="I31" s="6">
        <v>202204</v>
      </c>
      <c r="J31" s="6">
        <v>202404</v>
      </c>
      <c r="K31" s="6">
        <v>202410</v>
      </c>
      <c r="L31" s="6" t="s">
        <v>14</v>
      </c>
      <c r="M31" s="6"/>
      <c r="N31" s="6"/>
      <c r="O31" s="6"/>
      <c r="P31" s="6"/>
      <c r="Q31" s="6"/>
      <c r="R31" s="6" t="s">
        <v>485</v>
      </c>
      <c r="S31" s="6"/>
      <c r="T31" s="6"/>
      <c r="U31" s="6" t="s">
        <v>106</v>
      </c>
      <c r="V31" s="6"/>
      <c r="W31" s="6"/>
      <c r="X31" s="6">
        <v>90000</v>
      </c>
      <c r="Y31" s="6">
        <v>45000</v>
      </c>
      <c r="Z31" s="6"/>
      <c r="AA31" s="6" t="s">
        <v>16</v>
      </c>
      <c r="AB31" s="6"/>
      <c r="AC31" s="6" t="s">
        <v>381</v>
      </c>
      <c r="AD31" s="6" t="s">
        <v>382</v>
      </c>
      <c r="AE31" s="6" t="s">
        <v>110</v>
      </c>
      <c r="AF31" s="6" t="s">
        <v>111</v>
      </c>
      <c r="AG31" s="6"/>
      <c r="AH31" s="6"/>
      <c r="AI31" s="7" t="s">
        <v>530</v>
      </c>
      <c r="AJ31" s="7">
        <v>18655382958</v>
      </c>
      <c r="AK31" s="7" t="s">
        <v>531</v>
      </c>
      <c r="AL31" s="7"/>
      <c r="AM31" s="7"/>
      <c r="AN31" s="7"/>
      <c r="AO31" s="7"/>
      <c r="AP31" s="7"/>
      <c r="AQ31" s="7" t="str">
        <f t="shared" si="0"/>
        <v>办结</v>
      </c>
      <c r="AR31" s="7" t="s">
        <v>379</v>
      </c>
      <c r="AS31" s="7" t="s">
        <v>387</v>
      </c>
      <c r="AT31" s="7" t="s">
        <v>389</v>
      </c>
      <c r="AU31" s="7" t="s">
        <v>379</v>
      </c>
      <c r="AV31" s="7" t="s">
        <v>388</v>
      </c>
      <c r="AW31" s="7" t="s">
        <v>389</v>
      </c>
      <c r="AX31" s="7" t="s">
        <v>379</v>
      </c>
      <c r="AY31" s="7" t="s">
        <v>388</v>
      </c>
      <c r="AZ31" s="7" t="s">
        <v>389</v>
      </c>
      <c r="BA31" s="7" t="s">
        <v>379</v>
      </c>
      <c r="BB31" s="7" t="s">
        <v>387</v>
      </c>
      <c r="BC31" s="7" t="s">
        <v>389</v>
      </c>
      <c r="BD31" s="7" t="s">
        <v>379</v>
      </c>
      <c r="BE31" s="7" t="s">
        <v>387</v>
      </c>
      <c r="BF31" s="7" t="s">
        <v>389</v>
      </c>
      <c r="BG31" s="7" t="s">
        <v>394</v>
      </c>
      <c r="BH31" s="7"/>
      <c r="BI31" s="7"/>
      <c r="BJ31" s="7" t="s">
        <v>394</v>
      </c>
      <c r="BK31" s="7"/>
      <c r="BL31" s="7"/>
      <c r="BM31" s="7" t="s">
        <v>394</v>
      </c>
      <c r="BN31" s="7"/>
      <c r="BO31" s="7"/>
      <c r="BP31" s="7" t="s">
        <v>379</v>
      </c>
      <c r="BQ31" s="7" t="s">
        <v>388</v>
      </c>
      <c r="BR31" s="7" t="s">
        <v>389</v>
      </c>
      <c r="BS31" s="20" t="s">
        <v>386</v>
      </c>
    </row>
    <row r="32" ht="77.1" hidden="1" customHeight="1" spans="1:71">
      <c r="A32" s="6">
        <v>27</v>
      </c>
      <c r="B32" s="6" t="s">
        <v>115</v>
      </c>
      <c r="C32" s="7" t="s">
        <v>536</v>
      </c>
      <c r="D32" s="7" t="s">
        <v>482</v>
      </c>
      <c r="E32" s="6" t="s">
        <v>1051</v>
      </c>
      <c r="F32" s="6" t="s">
        <v>483</v>
      </c>
      <c r="G32" s="6" t="s">
        <v>484</v>
      </c>
      <c r="H32" s="6" t="s">
        <v>20</v>
      </c>
      <c r="I32" s="6">
        <v>202302</v>
      </c>
      <c r="J32" s="6">
        <v>202404</v>
      </c>
      <c r="K32" s="6">
        <v>202511</v>
      </c>
      <c r="L32" s="6" t="s">
        <v>14</v>
      </c>
      <c r="M32" s="6"/>
      <c r="N32" s="6"/>
      <c r="O32" s="6"/>
      <c r="P32" s="6"/>
      <c r="Q32" s="6"/>
      <c r="R32" s="6" t="s">
        <v>485</v>
      </c>
      <c r="S32" s="6"/>
      <c r="T32" s="6"/>
      <c r="U32" s="6" t="s">
        <v>106</v>
      </c>
      <c r="V32" s="6"/>
      <c r="W32" s="6"/>
      <c r="X32" s="6">
        <v>80000</v>
      </c>
      <c r="Y32" s="6">
        <v>40000</v>
      </c>
      <c r="Z32" s="6"/>
      <c r="AA32" s="6" t="s">
        <v>16</v>
      </c>
      <c r="AB32" s="6"/>
      <c r="AC32" s="6" t="s">
        <v>381</v>
      </c>
      <c r="AD32" s="6" t="s">
        <v>382</v>
      </c>
      <c r="AE32" s="6" t="s">
        <v>116</v>
      </c>
      <c r="AF32" s="6" t="s">
        <v>117</v>
      </c>
      <c r="AG32" s="6"/>
      <c r="AH32" s="6"/>
      <c r="AI32" s="7" t="s">
        <v>537</v>
      </c>
      <c r="AJ32" s="7">
        <v>18647214678</v>
      </c>
      <c r="AK32" s="7" t="s">
        <v>538</v>
      </c>
      <c r="AL32" s="7"/>
      <c r="AM32" s="7"/>
      <c r="AN32" s="7"/>
      <c r="AO32" s="7"/>
      <c r="AP32" s="7"/>
      <c r="AQ32" s="7" t="str">
        <f t="shared" si="0"/>
        <v>办结</v>
      </c>
      <c r="AR32" s="7" t="s">
        <v>379</v>
      </c>
      <c r="AS32" s="7" t="s">
        <v>387</v>
      </c>
      <c r="AT32" s="7" t="s">
        <v>389</v>
      </c>
      <c r="AU32" s="7" t="s">
        <v>379</v>
      </c>
      <c r="AV32" s="7" t="s">
        <v>388</v>
      </c>
      <c r="AW32" s="7" t="s">
        <v>389</v>
      </c>
      <c r="AX32" s="7" t="s">
        <v>379</v>
      </c>
      <c r="AY32" s="7" t="s">
        <v>388</v>
      </c>
      <c r="AZ32" s="7" t="s">
        <v>389</v>
      </c>
      <c r="BA32" s="7" t="s">
        <v>394</v>
      </c>
      <c r="BB32" s="7"/>
      <c r="BC32" s="7"/>
      <c r="BD32" s="7" t="s">
        <v>394</v>
      </c>
      <c r="BE32" s="7"/>
      <c r="BF32" s="7"/>
      <c r="BG32" s="7" t="s">
        <v>394</v>
      </c>
      <c r="BH32" s="7"/>
      <c r="BI32" s="7"/>
      <c r="BJ32" s="7" t="s">
        <v>394</v>
      </c>
      <c r="BK32" s="7"/>
      <c r="BL32" s="7"/>
      <c r="BM32" s="7" t="s">
        <v>394</v>
      </c>
      <c r="BN32" s="7"/>
      <c r="BO32" s="7"/>
      <c r="BP32" s="7" t="s">
        <v>379</v>
      </c>
      <c r="BQ32" s="7" t="s">
        <v>388</v>
      </c>
      <c r="BR32" s="7" t="s">
        <v>389</v>
      </c>
      <c r="BS32" s="20" t="s">
        <v>386</v>
      </c>
    </row>
    <row r="33" ht="77.1" hidden="1" customHeight="1" spans="1:71">
      <c r="A33" s="6">
        <v>28</v>
      </c>
      <c r="B33" s="6" t="s">
        <v>112</v>
      </c>
      <c r="C33" s="7" t="s">
        <v>533</v>
      </c>
      <c r="D33" s="7" t="s">
        <v>482</v>
      </c>
      <c r="E33" s="6" t="s">
        <v>1051</v>
      </c>
      <c r="F33" s="6" t="s">
        <v>483</v>
      </c>
      <c r="G33" s="6" t="s">
        <v>484</v>
      </c>
      <c r="H33" s="6" t="s">
        <v>1031</v>
      </c>
      <c r="I33" s="6">
        <v>202105</v>
      </c>
      <c r="J33" s="6">
        <v>202404</v>
      </c>
      <c r="K33" s="6">
        <v>202506</v>
      </c>
      <c r="L33" s="6" t="s">
        <v>14</v>
      </c>
      <c r="M33" s="6"/>
      <c r="N33" s="6"/>
      <c r="O33" s="6"/>
      <c r="P33" s="6"/>
      <c r="Q33" s="6"/>
      <c r="R33" s="6" t="s">
        <v>485</v>
      </c>
      <c r="S33" s="6"/>
      <c r="T33" s="6"/>
      <c r="U33" s="6" t="s">
        <v>106</v>
      </c>
      <c r="V33" s="6"/>
      <c r="W33" s="6"/>
      <c r="X33" s="6">
        <v>85400</v>
      </c>
      <c r="Y33" s="6">
        <v>30000</v>
      </c>
      <c r="Z33" s="6"/>
      <c r="AA33" s="6" t="s">
        <v>16</v>
      </c>
      <c r="AB33" s="6"/>
      <c r="AC33" s="6" t="s">
        <v>381</v>
      </c>
      <c r="AD33" s="6" t="s">
        <v>382</v>
      </c>
      <c r="AE33" s="6" t="s">
        <v>113</v>
      </c>
      <c r="AF33" s="6" t="s">
        <v>114</v>
      </c>
      <c r="AG33" s="6"/>
      <c r="AH33" s="6"/>
      <c r="AI33" s="7" t="s">
        <v>534</v>
      </c>
      <c r="AJ33" s="7">
        <v>18604727979</v>
      </c>
      <c r="AK33" s="7"/>
      <c r="AL33" s="7"/>
      <c r="AM33" s="7"/>
      <c r="AN33" s="7"/>
      <c r="AO33" s="7"/>
      <c r="AP33" s="7"/>
      <c r="AQ33" s="7" t="str">
        <f t="shared" si="0"/>
        <v>办结</v>
      </c>
      <c r="AR33" s="7" t="s">
        <v>379</v>
      </c>
      <c r="AS33" s="7" t="s">
        <v>387</v>
      </c>
      <c r="AT33" s="7" t="s">
        <v>389</v>
      </c>
      <c r="AU33" s="7" t="s">
        <v>379</v>
      </c>
      <c r="AV33" s="7" t="s">
        <v>388</v>
      </c>
      <c r="AW33" s="7" t="s">
        <v>389</v>
      </c>
      <c r="AX33" s="7" t="s">
        <v>379</v>
      </c>
      <c r="AY33" s="7" t="s">
        <v>388</v>
      </c>
      <c r="AZ33" s="7" t="s">
        <v>389</v>
      </c>
      <c r="BA33" s="7" t="s">
        <v>394</v>
      </c>
      <c r="BB33" s="7"/>
      <c r="BC33" s="7"/>
      <c r="BD33" s="7" t="s">
        <v>394</v>
      </c>
      <c r="BE33" s="7"/>
      <c r="BF33" s="7"/>
      <c r="BG33" s="7" t="s">
        <v>394</v>
      </c>
      <c r="BH33" s="7"/>
      <c r="BI33" s="7"/>
      <c r="BJ33" s="7" t="s">
        <v>394</v>
      </c>
      <c r="BK33" s="7"/>
      <c r="BL33" s="7"/>
      <c r="BM33" s="7" t="s">
        <v>394</v>
      </c>
      <c r="BN33" s="7"/>
      <c r="BO33" s="7"/>
      <c r="BP33" s="7" t="s">
        <v>379</v>
      </c>
      <c r="BQ33" s="7" t="s">
        <v>388</v>
      </c>
      <c r="BR33" s="7" t="s">
        <v>389</v>
      </c>
      <c r="BS33" s="20" t="s">
        <v>386</v>
      </c>
    </row>
    <row r="34" ht="77.1" hidden="1" customHeight="1" spans="1:71">
      <c r="A34" s="6">
        <v>29</v>
      </c>
      <c r="B34" s="6" t="s">
        <v>118</v>
      </c>
      <c r="C34" s="7" t="s">
        <v>540</v>
      </c>
      <c r="D34" s="7" t="s">
        <v>482</v>
      </c>
      <c r="E34" s="6" t="s">
        <v>1051</v>
      </c>
      <c r="F34" s="6" t="s">
        <v>483</v>
      </c>
      <c r="G34" s="6" t="s">
        <v>484</v>
      </c>
      <c r="H34" s="6" t="s">
        <v>1035</v>
      </c>
      <c r="I34" s="6">
        <v>202005</v>
      </c>
      <c r="J34" s="6">
        <v>202404</v>
      </c>
      <c r="K34" s="6">
        <v>202509</v>
      </c>
      <c r="L34" s="6" t="s">
        <v>14</v>
      </c>
      <c r="M34" s="6"/>
      <c r="N34" s="6"/>
      <c r="O34" s="6"/>
      <c r="P34" s="6"/>
      <c r="Q34" s="6"/>
      <c r="R34" s="6" t="s">
        <v>485</v>
      </c>
      <c r="S34" s="6"/>
      <c r="T34" s="6"/>
      <c r="U34" s="6" t="s">
        <v>106</v>
      </c>
      <c r="V34" s="6"/>
      <c r="W34" s="6"/>
      <c r="X34" s="6">
        <v>20000</v>
      </c>
      <c r="Y34" s="6">
        <v>10000</v>
      </c>
      <c r="Z34" s="6"/>
      <c r="AA34" s="6" t="s">
        <v>16</v>
      </c>
      <c r="AB34" s="6"/>
      <c r="AC34" s="6" t="s">
        <v>381</v>
      </c>
      <c r="AD34" s="6" t="s">
        <v>382</v>
      </c>
      <c r="AE34" s="6" t="s">
        <v>119</v>
      </c>
      <c r="AF34" s="6" t="s">
        <v>120</v>
      </c>
      <c r="AG34" s="6"/>
      <c r="AH34" s="6"/>
      <c r="AI34" s="7" t="s">
        <v>541</v>
      </c>
      <c r="AJ34" s="7">
        <v>18647212032</v>
      </c>
      <c r="AK34" s="7" t="s">
        <v>542</v>
      </c>
      <c r="AL34" s="7"/>
      <c r="AM34" s="7"/>
      <c r="AN34" s="7"/>
      <c r="AO34" s="7"/>
      <c r="AP34" s="7"/>
      <c r="AQ34" s="7" t="str">
        <f t="shared" si="0"/>
        <v>办结</v>
      </c>
      <c r="AR34" s="7" t="s">
        <v>379</v>
      </c>
      <c r="AS34" s="7" t="s">
        <v>387</v>
      </c>
      <c r="AT34" s="7" t="s">
        <v>389</v>
      </c>
      <c r="AU34" s="7" t="s">
        <v>379</v>
      </c>
      <c r="AV34" s="7" t="s">
        <v>388</v>
      </c>
      <c r="AW34" s="7" t="s">
        <v>389</v>
      </c>
      <c r="AX34" s="7" t="s">
        <v>379</v>
      </c>
      <c r="AY34" s="7" t="s">
        <v>388</v>
      </c>
      <c r="AZ34" s="7" t="s">
        <v>389</v>
      </c>
      <c r="BA34" s="7" t="s">
        <v>394</v>
      </c>
      <c r="BB34" s="7"/>
      <c r="BC34" s="7"/>
      <c r="BD34" s="7" t="s">
        <v>394</v>
      </c>
      <c r="BE34" s="7"/>
      <c r="BF34" s="7"/>
      <c r="BG34" s="7" t="s">
        <v>394</v>
      </c>
      <c r="BH34" s="7"/>
      <c r="BI34" s="7"/>
      <c r="BJ34" s="7" t="s">
        <v>394</v>
      </c>
      <c r="BK34" s="7"/>
      <c r="BL34" s="7"/>
      <c r="BM34" s="7" t="s">
        <v>394</v>
      </c>
      <c r="BN34" s="7"/>
      <c r="BO34" s="7"/>
      <c r="BP34" s="7" t="s">
        <v>379</v>
      </c>
      <c r="BQ34" s="7" t="s">
        <v>388</v>
      </c>
      <c r="BR34" s="7" t="s">
        <v>389</v>
      </c>
      <c r="BS34" s="20" t="s">
        <v>386</v>
      </c>
    </row>
    <row r="35" ht="77.1" hidden="1" customHeight="1" spans="1:70">
      <c r="A35" s="6">
        <v>30</v>
      </c>
      <c r="B35" s="7" t="s">
        <v>121</v>
      </c>
      <c r="C35" s="7" t="s">
        <v>544</v>
      </c>
      <c r="D35" s="7" t="s">
        <v>545</v>
      </c>
      <c r="E35" s="6" t="s">
        <v>1051</v>
      </c>
      <c r="F35" s="7" t="s">
        <v>520</v>
      </c>
      <c r="G35" s="7" t="s">
        <v>546</v>
      </c>
      <c r="H35" s="7" t="s">
        <v>13</v>
      </c>
      <c r="I35" s="7">
        <v>202303</v>
      </c>
      <c r="J35" s="7">
        <v>202403</v>
      </c>
      <c r="K35" s="7">
        <v>202408</v>
      </c>
      <c r="L35" s="7" t="s">
        <v>95</v>
      </c>
      <c r="M35" s="7"/>
      <c r="N35" s="7"/>
      <c r="O35" s="7"/>
      <c r="P35" s="7"/>
      <c r="Q35" s="7"/>
      <c r="R35" s="7" t="s">
        <v>485</v>
      </c>
      <c r="S35" s="7"/>
      <c r="T35" s="7"/>
      <c r="U35" s="7" t="s">
        <v>122</v>
      </c>
      <c r="V35" s="7"/>
      <c r="W35" s="7"/>
      <c r="X35" s="7">
        <v>28200</v>
      </c>
      <c r="Y35" s="6">
        <v>10000</v>
      </c>
      <c r="Z35" s="6" t="s">
        <v>547</v>
      </c>
      <c r="AA35" s="6" t="s">
        <v>16</v>
      </c>
      <c r="AB35" s="7" t="s">
        <v>381</v>
      </c>
      <c r="AC35" s="6" t="s">
        <v>381</v>
      </c>
      <c r="AD35" s="6" t="s">
        <v>382</v>
      </c>
      <c r="AE35" s="7" t="s">
        <v>123</v>
      </c>
      <c r="AF35" s="7" t="s">
        <v>124</v>
      </c>
      <c r="AG35" s="7"/>
      <c r="AH35" s="7"/>
      <c r="AI35" s="7" t="s">
        <v>548</v>
      </c>
      <c r="AJ35" s="7">
        <v>5225137</v>
      </c>
      <c r="AK35" s="7">
        <v>95</v>
      </c>
      <c r="AL35" s="7" t="s">
        <v>549</v>
      </c>
      <c r="AM35" s="7"/>
      <c r="AN35" s="7"/>
      <c r="AO35" s="7"/>
      <c r="AP35" s="7"/>
      <c r="AQ35" s="7" t="str">
        <f t="shared" si="0"/>
        <v>办结</v>
      </c>
      <c r="AR35" s="7" t="s">
        <v>379</v>
      </c>
      <c r="AS35" s="7" t="s">
        <v>387</v>
      </c>
      <c r="AT35" s="7" t="s">
        <v>389</v>
      </c>
      <c r="AU35" s="7" t="s">
        <v>394</v>
      </c>
      <c r="AV35" s="7"/>
      <c r="AW35" s="7"/>
      <c r="AX35" s="7" t="s">
        <v>394</v>
      </c>
      <c r="AY35" s="7"/>
      <c r="AZ35" s="7"/>
      <c r="BA35" s="7" t="s">
        <v>394</v>
      </c>
      <c r="BB35" s="7"/>
      <c r="BC35" s="7"/>
      <c r="BD35" s="7" t="s">
        <v>379</v>
      </c>
      <c r="BE35" s="7" t="s">
        <v>387</v>
      </c>
      <c r="BF35" s="7" t="s">
        <v>389</v>
      </c>
      <c r="BG35" s="7" t="s">
        <v>394</v>
      </c>
      <c r="BH35" s="7"/>
      <c r="BI35" s="7"/>
      <c r="BJ35" s="7" t="s">
        <v>394</v>
      </c>
      <c r="BK35" s="7"/>
      <c r="BL35" s="7"/>
      <c r="BM35" s="7" t="s">
        <v>394</v>
      </c>
      <c r="BN35" s="7"/>
      <c r="BO35" s="7"/>
      <c r="BP35" s="7" t="s">
        <v>394</v>
      </c>
      <c r="BQ35" s="7"/>
      <c r="BR35" s="7"/>
    </row>
    <row r="36" ht="132.95" hidden="1" customHeight="1" spans="1:70">
      <c r="A36" s="6">
        <v>31</v>
      </c>
      <c r="B36" s="7" t="s">
        <v>125</v>
      </c>
      <c r="C36" s="7" t="s">
        <v>551</v>
      </c>
      <c r="D36" s="7" t="s">
        <v>545</v>
      </c>
      <c r="E36" s="6" t="s">
        <v>1051</v>
      </c>
      <c r="F36" s="7" t="s">
        <v>520</v>
      </c>
      <c r="G36" s="7" t="s">
        <v>546</v>
      </c>
      <c r="H36" s="7" t="s">
        <v>13</v>
      </c>
      <c r="I36" s="7">
        <v>202306</v>
      </c>
      <c r="J36" s="7">
        <v>202404</v>
      </c>
      <c r="K36" s="7">
        <v>202408</v>
      </c>
      <c r="L36" s="7" t="s">
        <v>95</v>
      </c>
      <c r="M36" s="7"/>
      <c r="N36" s="7"/>
      <c r="O36" s="7"/>
      <c r="P36" s="7"/>
      <c r="Q36" s="7"/>
      <c r="R36" s="7" t="s">
        <v>485</v>
      </c>
      <c r="S36" s="7"/>
      <c r="T36" s="7"/>
      <c r="U36" s="7" t="s">
        <v>122</v>
      </c>
      <c r="V36" s="7"/>
      <c r="W36" s="7"/>
      <c r="X36" s="7">
        <v>10500</v>
      </c>
      <c r="Y36" s="6">
        <v>2500</v>
      </c>
      <c r="Z36" s="6" t="s">
        <v>547</v>
      </c>
      <c r="AA36" s="6" t="s">
        <v>16</v>
      </c>
      <c r="AB36" s="7" t="s">
        <v>381</v>
      </c>
      <c r="AC36" s="6" t="s">
        <v>381</v>
      </c>
      <c r="AD36" s="6" t="s">
        <v>382</v>
      </c>
      <c r="AE36" s="7" t="s">
        <v>126</v>
      </c>
      <c r="AF36" s="7" t="s">
        <v>124</v>
      </c>
      <c r="AG36" s="7"/>
      <c r="AH36" s="7"/>
      <c r="AI36" s="7" t="s">
        <v>548</v>
      </c>
      <c r="AJ36" s="7">
        <v>5225137</v>
      </c>
      <c r="AK36" s="7">
        <v>35</v>
      </c>
      <c r="AL36" s="7" t="s">
        <v>549</v>
      </c>
      <c r="AM36" s="7"/>
      <c r="AN36" s="7"/>
      <c r="AO36" s="7"/>
      <c r="AP36" s="7"/>
      <c r="AQ36" s="7" t="str">
        <f t="shared" si="0"/>
        <v>办结</v>
      </c>
      <c r="AR36" s="7" t="s">
        <v>379</v>
      </c>
      <c r="AS36" s="7" t="s">
        <v>387</v>
      </c>
      <c r="AT36" s="7" t="s">
        <v>389</v>
      </c>
      <c r="AU36" s="7" t="s">
        <v>394</v>
      </c>
      <c r="AV36" s="7"/>
      <c r="AW36" s="7"/>
      <c r="AX36" s="7" t="s">
        <v>394</v>
      </c>
      <c r="AY36" s="7"/>
      <c r="AZ36" s="7"/>
      <c r="BA36" s="7" t="s">
        <v>394</v>
      </c>
      <c r="BB36" s="7"/>
      <c r="BC36" s="7"/>
      <c r="BD36" s="7" t="s">
        <v>379</v>
      </c>
      <c r="BE36" s="7" t="s">
        <v>387</v>
      </c>
      <c r="BF36" s="7" t="s">
        <v>389</v>
      </c>
      <c r="BG36" s="7" t="s">
        <v>394</v>
      </c>
      <c r="BH36" s="7"/>
      <c r="BI36" s="7"/>
      <c r="BJ36" s="7" t="s">
        <v>394</v>
      </c>
      <c r="BK36" s="7"/>
      <c r="BL36" s="7"/>
      <c r="BM36" s="7" t="s">
        <v>394</v>
      </c>
      <c r="BN36" s="7"/>
      <c r="BO36" s="7"/>
      <c r="BP36" s="7" t="s">
        <v>394</v>
      </c>
      <c r="BQ36" s="7"/>
      <c r="BR36" s="7"/>
    </row>
    <row r="37" ht="77.1" hidden="1" customHeight="1" spans="1:71">
      <c r="A37" s="6">
        <v>32</v>
      </c>
      <c r="B37" s="6" t="s">
        <v>98</v>
      </c>
      <c r="C37" s="7" t="s">
        <v>515</v>
      </c>
      <c r="D37" s="7" t="s">
        <v>374</v>
      </c>
      <c r="E37" s="6" t="s">
        <v>1051</v>
      </c>
      <c r="F37" s="6" t="s">
        <v>414</v>
      </c>
      <c r="G37" s="6" t="s">
        <v>406</v>
      </c>
      <c r="H37" s="6" t="s">
        <v>13</v>
      </c>
      <c r="I37" s="6">
        <v>202304</v>
      </c>
      <c r="J37" s="6">
        <v>202404</v>
      </c>
      <c r="K37" s="6">
        <v>202407</v>
      </c>
      <c r="L37" s="7" t="s">
        <v>95</v>
      </c>
      <c r="M37" s="7"/>
      <c r="N37" s="7"/>
      <c r="O37" s="7"/>
      <c r="P37" s="7"/>
      <c r="Q37" s="7"/>
      <c r="R37" s="7" t="s">
        <v>510</v>
      </c>
      <c r="S37" s="7"/>
      <c r="T37" s="7"/>
      <c r="U37" s="6" t="s">
        <v>69</v>
      </c>
      <c r="V37" s="6"/>
      <c r="W37" s="6"/>
      <c r="X37" s="6">
        <v>14839.82</v>
      </c>
      <c r="Y37" s="6">
        <v>8000</v>
      </c>
      <c r="Z37" s="6"/>
      <c r="AA37" s="6" t="s">
        <v>16</v>
      </c>
      <c r="AB37" s="6"/>
      <c r="AC37" s="6" t="s">
        <v>381</v>
      </c>
      <c r="AD37" s="6" t="s">
        <v>382</v>
      </c>
      <c r="AE37" s="6" t="s">
        <v>99</v>
      </c>
      <c r="AF37" s="6" t="s">
        <v>100</v>
      </c>
      <c r="AG37" s="6"/>
      <c r="AH37" s="6"/>
      <c r="AI37" s="7" t="s">
        <v>516</v>
      </c>
      <c r="AJ37" s="7">
        <v>18686145011</v>
      </c>
      <c r="AK37" s="7">
        <v>0</v>
      </c>
      <c r="AL37" s="7"/>
      <c r="AM37" s="7"/>
      <c r="AN37" s="7"/>
      <c r="AO37" s="7"/>
      <c r="AP37" s="7"/>
      <c r="AQ37" s="7" t="str">
        <f t="shared" si="0"/>
        <v>办结</v>
      </c>
      <c r="AR37" s="7" t="s">
        <v>379</v>
      </c>
      <c r="AS37" s="7" t="s">
        <v>387</v>
      </c>
      <c r="AT37" s="7" t="s">
        <v>389</v>
      </c>
      <c r="AU37" s="7" t="s">
        <v>394</v>
      </c>
      <c r="AV37" s="7"/>
      <c r="AW37" s="7"/>
      <c r="AX37" s="7" t="s">
        <v>394</v>
      </c>
      <c r="AY37" s="7"/>
      <c r="AZ37" s="7"/>
      <c r="BA37" s="7" t="s">
        <v>379</v>
      </c>
      <c r="BB37" s="7" t="s">
        <v>387</v>
      </c>
      <c r="BC37" s="7" t="s">
        <v>389</v>
      </c>
      <c r="BD37" s="7" t="s">
        <v>379</v>
      </c>
      <c r="BE37" s="7" t="s">
        <v>387</v>
      </c>
      <c r="BF37" s="7" t="s">
        <v>389</v>
      </c>
      <c r="BG37" s="7" t="s">
        <v>394</v>
      </c>
      <c r="BH37" s="7"/>
      <c r="BI37" s="7"/>
      <c r="BJ37" s="7" t="s">
        <v>394</v>
      </c>
      <c r="BK37" s="7"/>
      <c r="BL37" s="7"/>
      <c r="BM37" s="7" t="s">
        <v>394</v>
      </c>
      <c r="BN37" s="7"/>
      <c r="BO37" s="7"/>
      <c r="BP37" s="7" t="s">
        <v>394</v>
      </c>
      <c r="BQ37" s="7"/>
      <c r="BR37" s="7"/>
      <c r="BS37" s="20" t="s">
        <v>386</v>
      </c>
    </row>
    <row r="38" ht="77.1" hidden="1" customHeight="1" spans="1:71">
      <c r="A38" s="6">
        <v>33</v>
      </c>
      <c r="B38" s="6" t="s">
        <v>94</v>
      </c>
      <c r="C38" s="6" t="s">
        <v>509</v>
      </c>
      <c r="D38" s="7" t="s">
        <v>374</v>
      </c>
      <c r="E38" s="6" t="s">
        <v>1051</v>
      </c>
      <c r="F38" s="6"/>
      <c r="G38" s="6" t="s">
        <v>406</v>
      </c>
      <c r="H38" s="6" t="s">
        <v>44</v>
      </c>
      <c r="I38" s="6">
        <v>202208</v>
      </c>
      <c r="J38" s="6">
        <v>202403</v>
      </c>
      <c r="K38" s="6">
        <v>202412</v>
      </c>
      <c r="L38" s="6" t="s">
        <v>95</v>
      </c>
      <c r="M38" s="6"/>
      <c r="N38" s="6"/>
      <c r="O38" s="6"/>
      <c r="P38" s="6"/>
      <c r="Q38" s="6"/>
      <c r="R38" s="7" t="s">
        <v>510</v>
      </c>
      <c r="S38" s="6"/>
      <c r="T38" s="6"/>
      <c r="U38" s="6" t="s">
        <v>69</v>
      </c>
      <c r="V38" s="6"/>
      <c r="W38" s="6"/>
      <c r="X38" s="6">
        <v>15190.36</v>
      </c>
      <c r="Y38" s="6">
        <v>5000</v>
      </c>
      <c r="Z38" s="6" t="s">
        <v>511</v>
      </c>
      <c r="AA38" s="6" t="s">
        <v>16</v>
      </c>
      <c r="AB38" s="6" t="s">
        <v>381</v>
      </c>
      <c r="AC38" s="6" t="s">
        <v>381</v>
      </c>
      <c r="AD38" s="6" t="s">
        <v>382</v>
      </c>
      <c r="AE38" s="6" t="s">
        <v>96</v>
      </c>
      <c r="AF38" s="6" t="s">
        <v>97</v>
      </c>
      <c r="AG38" s="6" t="s">
        <v>406</v>
      </c>
      <c r="AH38" s="6">
        <v>13904725427</v>
      </c>
      <c r="AI38" s="6" t="s">
        <v>414</v>
      </c>
      <c r="AJ38" s="6">
        <v>13848529557</v>
      </c>
      <c r="AK38" s="6"/>
      <c r="AL38" s="6"/>
      <c r="AM38" s="6"/>
      <c r="AN38" s="7"/>
      <c r="AO38" s="7"/>
      <c r="AP38" s="6"/>
      <c r="AQ38" s="7" t="str">
        <f t="shared" si="0"/>
        <v>办结</v>
      </c>
      <c r="AR38" s="6" t="s">
        <v>379</v>
      </c>
      <c r="AS38" s="6" t="s">
        <v>387</v>
      </c>
      <c r="AT38" s="6" t="s">
        <v>389</v>
      </c>
      <c r="AU38" s="6" t="s">
        <v>379</v>
      </c>
      <c r="AV38" s="6" t="s">
        <v>388</v>
      </c>
      <c r="AW38" s="6" t="s">
        <v>389</v>
      </c>
      <c r="AX38" s="6" t="s">
        <v>379</v>
      </c>
      <c r="AY38" s="6" t="s">
        <v>388</v>
      </c>
      <c r="AZ38" s="6" t="s">
        <v>389</v>
      </c>
      <c r="BA38" s="6" t="s">
        <v>379</v>
      </c>
      <c r="BB38" s="6" t="s">
        <v>387</v>
      </c>
      <c r="BC38" s="6" t="s">
        <v>389</v>
      </c>
      <c r="BD38" s="6" t="s">
        <v>379</v>
      </c>
      <c r="BE38" s="6" t="s">
        <v>387</v>
      </c>
      <c r="BF38" s="6" t="s">
        <v>389</v>
      </c>
      <c r="BG38" s="6" t="s">
        <v>394</v>
      </c>
      <c r="BH38" s="6"/>
      <c r="BI38" s="6"/>
      <c r="BJ38" s="6" t="s">
        <v>394</v>
      </c>
      <c r="BK38" s="6"/>
      <c r="BL38" s="6"/>
      <c r="BM38" s="6" t="s">
        <v>394</v>
      </c>
      <c r="BN38" s="6"/>
      <c r="BO38" s="6"/>
      <c r="BP38" s="6" t="s">
        <v>394</v>
      </c>
      <c r="BQ38" s="6"/>
      <c r="BR38" s="6"/>
      <c r="BS38" s="13" t="s">
        <v>514</v>
      </c>
    </row>
    <row r="39" ht="77.1" hidden="1" customHeight="1" spans="1:70">
      <c r="A39" s="6">
        <v>34</v>
      </c>
      <c r="B39" s="6" t="s">
        <v>101</v>
      </c>
      <c r="C39" s="7" t="s">
        <v>518</v>
      </c>
      <c r="D39" s="7" t="s">
        <v>374</v>
      </c>
      <c r="E39" s="6" t="s">
        <v>1064</v>
      </c>
      <c r="F39" s="7" t="s">
        <v>520</v>
      </c>
      <c r="G39" s="6" t="s">
        <v>406</v>
      </c>
      <c r="H39" s="6" t="s">
        <v>13</v>
      </c>
      <c r="I39" s="6">
        <v>202309</v>
      </c>
      <c r="J39" s="6">
        <v>202403</v>
      </c>
      <c r="K39" s="7">
        <v>202411</v>
      </c>
      <c r="L39" s="7" t="s">
        <v>95</v>
      </c>
      <c r="M39" s="7"/>
      <c r="N39" s="7"/>
      <c r="O39" s="7"/>
      <c r="P39" s="7"/>
      <c r="Q39" s="7"/>
      <c r="R39" s="7" t="s">
        <v>510</v>
      </c>
      <c r="S39" s="7"/>
      <c r="T39" s="6" t="s">
        <v>519</v>
      </c>
      <c r="U39" s="6" t="s">
        <v>69</v>
      </c>
      <c r="V39" s="6"/>
      <c r="W39" s="6">
        <v>9000</v>
      </c>
      <c r="X39" s="6">
        <v>9987.49</v>
      </c>
      <c r="Y39" s="6">
        <v>5000</v>
      </c>
      <c r="Z39" s="6"/>
      <c r="AA39" s="6" t="s">
        <v>16</v>
      </c>
      <c r="AB39" s="6"/>
      <c r="AC39" s="6" t="s">
        <v>381</v>
      </c>
      <c r="AD39" s="6" t="s">
        <v>382</v>
      </c>
      <c r="AE39" s="6" t="s">
        <v>102</v>
      </c>
      <c r="AF39" s="6" t="s">
        <v>97</v>
      </c>
      <c r="AG39" s="6" t="s">
        <v>520</v>
      </c>
      <c r="AH39" s="6" t="s">
        <v>521</v>
      </c>
      <c r="AI39" s="6" t="s">
        <v>414</v>
      </c>
      <c r="AJ39" s="6">
        <v>13848529557</v>
      </c>
      <c r="AK39" s="6"/>
      <c r="AL39" s="6"/>
      <c r="AM39" s="6"/>
      <c r="AN39" s="6"/>
      <c r="AO39" s="6"/>
      <c r="AP39" s="6"/>
      <c r="AQ39" s="7" t="str">
        <f t="shared" si="0"/>
        <v>办结</v>
      </c>
      <c r="AR39" s="6" t="s">
        <v>379</v>
      </c>
      <c r="AS39" s="6" t="s">
        <v>387</v>
      </c>
      <c r="AT39" s="7" t="s">
        <v>389</v>
      </c>
      <c r="AU39" s="7" t="s">
        <v>394</v>
      </c>
      <c r="AV39" s="6"/>
      <c r="AW39" s="6"/>
      <c r="AX39" s="7" t="s">
        <v>394</v>
      </c>
      <c r="AY39" s="6"/>
      <c r="AZ39" s="6"/>
      <c r="BA39" s="6" t="s">
        <v>394</v>
      </c>
      <c r="BB39" s="6"/>
      <c r="BC39" s="6"/>
      <c r="BD39" s="6" t="s">
        <v>394</v>
      </c>
      <c r="BE39" s="6"/>
      <c r="BF39" s="6"/>
      <c r="BG39" s="6" t="s">
        <v>394</v>
      </c>
      <c r="BH39" s="6"/>
      <c r="BI39" s="6"/>
      <c r="BJ39" s="6" t="s">
        <v>394</v>
      </c>
      <c r="BK39" s="6"/>
      <c r="BL39" s="6"/>
      <c r="BM39" s="6" t="s">
        <v>394</v>
      </c>
      <c r="BN39" s="6"/>
      <c r="BO39" s="6"/>
      <c r="BP39" s="6" t="s">
        <v>394</v>
      </c>
      <c r="BQ39" s="6"/>
      <c r="BR39" s="6"/>
    </row>
    <row r="40" ht="87.95" hidden="1" customHeight="1" spans="1:75">
      <c r="A40" s="6">
        <v>35</v>
      </c>
      <c r="B40" s="6" t="s">
        <v>103</v>
      </c>
      <c r="C40" s="6" t="s">
        <v>523</v>
      </c>
      <c r="D40" s="7" t="s">
        <v>374</v>
      </c>
      <c r="E40" s="6"/>
      <c r="F40" s="6"/>
      <c r="G40" s="6" t="s">
        <v>406</v>
      </c>
      <c r="H40" s="6" t="s">
        <v>13</v>
      </c>
      <c r="I40" s="6"/>
      <c r="J40" s="6">
        <v>202402</v>
      </c>
      <c r="K40" s="6">
        <v>202405</v>
      </c>
      <c r="L40" s="6" t="s">
        <v>95</v>
      </c>
      <c r="M40" s="6"/>
      <c r="N40" s="6"/>
      <c r="O40" s="6"/>
      <c r="P40" s="6"/>
      <c r="Q40" s="6"/>
      <c r="R40" s="7" t="s">
        <v>510</v>
      </c>
      <c r="S40" s="6"/>
      <c r="T40" s="6"/>
      <c r="U40" s="6" t="s">
        <v>69</v>
      </c>
      <c r="V40" s="6"/>
      <c r="W40" s="6"/>
      <c r="X40" s="6">
        <v>6750</v>
      </c>
      <c r="Y40" s="6">
        <v>2000</v>
      </c>
      <c r="Z40" s="6"/>
      <c r="AA40" s="6" t="s">
        <v>16</v>
      </c>
      <c r="AB40" s="6"/>
      <c r="AC40" s="6" t="s">
        <v>381</v>
      </c>
      <c r="AD40" s="6" t="s">
        <v>382</v>
      </c>
      <c r="AE40" s="6" t="s">
        <v>104</v>
      </c>
      <c r="AF40" s="6" t="s">
        <v>100</v>
      </c>
      <c r="AG40" s="6"/>
      <c r="AH40" s="6"/>
      <c r="AI40" s="6" t="s">
        <v>516</v>
      </c>
      <c r="AJ40" s="6">
        <v>18686145011</v>
      </c>
      <c r="AK40" s="6"/>
      <c r="AL40" s="6"/>
      <c r="AM40" s="6"/>
      <c r="AN40" s="7"/>
      <c r="AO40" s="7"/>
      <c r="AP40" s="6"/>
      <c r="AQ40" s="7" t="str">
        <f t="shared" si="0"/>
        <v>办结</v>
      </c>
      <c r="AR40" s="6" t="s">
        <v>379</v>
      </c>
      <c r="AS40" s="6" t="s">
        <v>387</v>
      </c>
      <c r="AT40" s="6" t="s">
        <v>389</v>
      </c>
      <c r="AU40" s="6" t="s">
        <v>394</v>
      </c>
      <c r="AV40" s="6"/>
      <c r="AW40" s="6"/>
      <c r="AX40" s="6" t="s">
        <v>394</v>
      </c>
      <c r="AY40" s="6"/>
      <c r="AZ40" s="6"/>
      <c r="BA40" s="6" t="s">
        <v>379</v>
      </c>
      <c r="BB40" s="6" t="s">
        <v>387</v>
      </c>
      <c r="BC40" s="6" t="s">
        <v>389</v>
      </c>
      <c r="BD40" s="6" t="s">
        <v>379</v>
      </c>
      <c r="BE40" s="6" t="s">
        <v>387</v>
      </c>
      <c r="BF40" s="6" t="s">
        <v>389</v>
      </c>
      <c r="BG40" s="6" t="s">
        <v>394</v>
      </c>
      <c r="BH40" s="6"/>
      <c r="BI40" s="6"/>
      <c r="BJ40" s="6" t="s">
        <v>394</v>
      </c>
      <c r="BK40" s="6"/>
      <c r="BL40" s="6"/>
      <c r="BM40" s="6" t="s">
        <v>394</v>
      </c>
      <c r="BN40" s="6"/>
      <c r="BO40" s="6"/>
      <c r="BP40" s="6" t="s">
        <v>394</v>
      </c>
      <c r="BQ40" s="6"/>
      <c r="BR40" s="6"/>
      <c r="BS40" s="13" t="s">
        <v>525</v>
      </c>
      <c r="BT40" s="13"/>
      <c r="BU40" s="13"/>
      <c r="BV40" s="13"/>
      <c r="BW40" s="13"/>
    </row>
    <row r="41" ht="77.1" hidden="1" customHeight="1" spans="1:73">
      <c r="A41" s="6">
        <v>36</v>
      </c>
      <c r="B41" s="6" t="s">
        <v>690</v>
      </c>
      <c r="C41" s="7" t="s">
        <v>691</v>
      </c>
      <c r="D41" s="7" t="s">
        <v>374</v>
      </c>
      <c r="E41" s="6" t="s">
        <v>1051</v>
      </c>
      <c r="F41" s="6" t="s">
        <v>503</v>
      </c>
      <c r="G41" s="6" t="s">
        <v>398</v>
      </c>
      <c r="H41" s="6" t="s">
        <v>20</v>
      </c>
      <c r="I41" s="6">
        <v>202303</v>
      </c>
      <c r="J41" s="6">
        <v>202401</v>
      </c>
      <c r="K41" s="6">
        <v>202512</v>
      </c>
      <c r="L41" s="6" t="s">
        <v>14</v>
      </c>
      <c r="M41" s="6"/>
      <c r="N41" s="6"/>
      <c r="O41" s="6" t="s">
        <v>379</v>
      </c>
      <c r="P41" s="6"/>
      <c r="Q41" s="6" t="s">
        <v>378</v>
      </c>
      <c r="R41" s="6" t="s">
        <v>380</v>
      </c>
      <c r="S41" s="6" t="s">
        <v>379</v>
      </c>
      <c r="T41" s="6"/>
      <c r="U41" s="6" t="s">
        <v>15</v>
      </c>
      <c r="V41" s="6"/>
      <c r="W41" s="6"/>
      <c r="X41" s="6">
        <v>220000</v>
      </c>
      <c r="Y41" s="6">
        <v>120000</v>
      </c>
      <c r="Z41" s="6"/>
      <c r="AA41" s="6" t="s">
        <v>129</v>
      </c>
      <c r="AB41" s="6"/>
      <c r="AC41" s="34" t="s">
        <v>559</v>
      </c>
      <c r="AD41" s="6" t="s">
        <v>382</v>
      </c>
      <c r="AE41" s="6" t="s">
        <v>692</v>
      </c>
      <c r="AF41" s="6" t="s">
        <v>157</v>
      </c>
      <c r="AG41" s="6"/>
      <c r="AH41" s="6"/>
      <c r="AI41" s="7" t="s">
        <v>604</v>
      </c>
      <c r="AJ41" s="7">
        <v>18686155174</v>
      </c>
      <c r="AK41" s="7"/>
      <c r="AL41" s="7"/>
      <c r="AM41" s="7"/>
      <c r="AN41" s="7"/>
      <c r="AO41" s="7"/>
      <c r="AP41" s="7"/>
      <c r="AQ41" s="7" t="str">
        <f t="shared" si="0"/>
        <v/>
      </c>
      <c r="AR41" s="7" t="s">
        <v>379</v>
      </c>
      <c r="AS41" s="7" t="s">
        <v>387</v>
      </c>
      <c r="AT41" s="7" t="s">
        <v>389</v>
      </c>
      <c r="AU41" s="7" t="s">
        <v>394</v>
      </c>
      <c r="AV41" s="7"/>
      <c r="AW41" s="7"/>
      <c r="AX41" s="7" t="s">
        <v>379</v>
      </c>
      <c r="AY41" s="7" t="s">
        <v>393</v>
      </c>
      <c r="AZ41" s="7"/>
      <c r="BA41" s="7" t="s">
        <v>386</v>
      </c>
      <c r="BB41" s="7" t="s">
        <v>387</v>
      </c>
      <c r="BC41" s="7" t="s">
        <v>573</v>
      </c>
      <c r="BD41" s="7" t="s">
        <v>379</v>
      </c>
      <c r="BE41" s="7" t="s">
        <v>393</v>
      </c>
      <c r="BF41" s="7" t="s">
        <v>573</v>
      </c>
      <c r="BG41" s="7" t="s">
        <v>394</v>
      </c>
      <c r="BH41" s="7"/>
      <c r="BI41" s="7"/>
      <c r="BJ41" s="7" t="s">
        <v>394</v>
      </c>
      <c r="BK41" s="7"/>
      <c r="BL41" s="7"/>
      <c r="BM41" s="7" t="s">
        <v>394</v>
      </c>
      <c r="BN41" s="7"/>
      <c r="BO41" s="7"/>
      <c r="BP41" s="7" t="s">
        <v>394</v>
      </c>
      <c r="BQ41" s="7"/>
      <c r="BR41" s="7"/>
      <c r="BS41" s="7" t="s">
        <v>386</v>
      </c>
      <c r="BU41" s="44" t="e">
        <f>(Y38-AE38)/AE38</f>
        <v>#VALUE!</v>
      </c>
    </row>
    <row r="42" s="30" customFormat="1" ht="77.1" hidden="1" customHeight="1" spans="1:78">
      <c r="A42" s="6">
        <v>37</v>
      </c>
      <c r="B42" s="6" t="s">
        <v>142</v>
      </c>
      <c r="C42" s="6" t="s">
        <v>568</v>
      </c>
      <c r="D42" s="7" t="s">
        <v>439</v>
      </c>
      <c r="E42" s="6"/>
      <c r="F42" s="6"/>
      <c r="G42" s="6" t="s">
        <v>441</v>
      </c>
      <c r="H42" s="6">
        <v>2024</v>
      </c>
      <c r="I42" s="6"/>
      <c r="J42" s="6">
        <v>202401</v>
      </c>
      <c r="K42" s="6">
        <v>202407</v>
      </c>
      <c r="L42" s="7" t="s">
        <v>14</v>
      </c>
      <c r="M42" s="6"/>
      <c r="N42" s="6"/>
      <c r="O42" s="6"/>
      <c r="P42" s="6"/>
      <c r="Q42" s="6" t="s">
        <v>378</v>
      </c>
      <c r="R42" s="6" t="s">
        <v>380</v>
      </c>
      <c r="S42" s="6" t="s">
        <v>379</v>
      </c>
      <c r="T42" s="6"/>
      <c r="U42" s="6" t="s">
        <v>15</v>
      </c>
      <c r="V42" s="6"/>
      <c r="W42" s="6"/>
      <c r="X42" s="6">
        <v>37000</v>
      </c>
      <c r="Y42" s="6">
        <v>37000</v>
      </c>
      <c r="Z42" s="6"/>
      <c r="AA42" s="6" t="s">
        <v>129</v>
      </c>
      <c r="AB42" s="6"/>
      <c r="AC42" s="6" t="s">
        <v>708</v>
      </c>
      <c r="AD42" s="6" t="s">
        <v>382</v>
      </c>
      <c r="AE42" s="6" t="s">
        <v>143</v>
      </c>
      <c r="AF42" s="6" t="s">
        <v>144</v>
      </c>
      <c r="AG42" s="6"/>
      <c r="AH42" s="6"/>
      <c r="AI42" s="6" t="s">
        <v>570</v>
      </c>
      <c r="AJ42" s="6">
        <v>18347122510</v>
      </c>
      <c r="AK42" s="6"/>
      <c r="AL42" s="6"/>
      <c r="AM42" s="6"/>
      <c r="AN42" s="7"/>
      <c r="AO42" s="7"/>
      <c r="AP42" s="6"/>
      <c r="AQ42" s="7" t="str">
        <f t="shared" si="0"/>
        <v/>
      </c>
      <c r="AR42" s="6" t="s">
        <v>379</v>
      </c>
      <c r="AS42" s="6" t="s">
        <v>387</v>
      </c>
      <c r="AT42" s="6" t="s">
        <v>389</v>
      </c>
      <c r="AU42" s="6" t="str">
        <f>AX42</f>
        <v>无需办理</v>
      </c>
      <c r="AV42" s="6" t="s">
        <v>388</v>
      </c>
      <c r="AW42" s="6" t="s">
        <v>573</v>
      </c>
      <c r="AX42" s="7" t="s">
        <v>394</v>
      </c>
      <c r="AY42" s="6" t="s">
        <v>388</v>
      </c>
      <c r="AZ42" s="6" t="s">
        <v>573</v>
      </c>
      <c r="BA42" s="6" t="s">
        <v>386</v>
      </c>
      <c r="BB42" s="6" t="s">
        <v>387</v>
      </c>
      <c r="BC42" s="6" t="s">
        <v>573</v>
      </c>
      <c r="BD42" s="6" t="s">
        <v>386</v>
      </c>
      <c r="BE42" s="6" t="s">
        <v>387</v>
      </c>
      <c r="BF42" s="6" t="s">
        <v>573</v>
      </c>
      <c r="BG42" s="6" t="s">
        <v>394</v>
      </c>
      <c r="BH42" s="6"/>
      <c r="BI42" s="6"/>
      <c r="BJ42" s="6" t="s">
        <v>394</v>
      </c>
      <c r="BK42" s="6"/>
      <c r="BL42" s="6"/>
      <c r="BM42" s="6" t="s">
        <v>394</v>
      </c>
      <c r="BN42" s="6"/>
      <c r="BO42" s="6"/>
      <c r="BP42" s="6" t="s">
        <v>394</v>
      </c>
      <c r="BQ42" s="6"/>
      <c r="BR42" s="6"/>
      <c r="BS42" s="13"/>
      <c r="BT42" s="13"/>
      <c r="BU42" s="13"/>
      <c r="BV42" s="13"/>
      <c r="BW42" s="13"/>
      <c r="BX42" s="20"/>
      <c r="BY42" s="20"/>
      <c r="BZ42" s="20"/>
    </row>
    <row r="43" s="29" customFormat="1" ht="77.1" hidden="1" customHeight="1" spans="1:78">
      <c r="A43" s="34">
        <v>38</v>
      </c>
      <c r="B43" s="34" t="s">
        <v>132</v>
      </c>
      <c r="C43" s="6" t="s">
        <v>557</v>
      </c>
      <c r="D43" s="34" t="s">
        <v>439</v>
      </c>
      <c r="E43" s="6" t="s">
        <v>439</v>
      </c>
      <c r="F43" s="6"/>
      <c r="G43" s="6" t="s">
        <v>441</v>
      </c>
      <c r="H43" s="34" t="s">
        <v>133</v>
      </c>
      <c r="I43" s="6">
        <v>202405</v>
      </c>
      <c r="J43" s="6">
        <v>202405</v>
      </c>
      <c r="K43" s="34">
        <v>202510</v>
      </c>
      <c r="L43" s="34" t="s">
        <v>14</v>
      </c>
      <c r="M43" s="6"/>
      <c r="N43" s="6"/>
      <c r="O43" s="6"/>
      <c r="P43" s="6"/>
      <c r="Q43" s="6" t="s">
        <v>574</v>
      </c>
      <c r="R43" s="6" t="s">
        <v>493</v>
      </c>
      <c r="S43" s="34" t="s">
        <v>379</v>
      </c>
      <c r="T43" s="6"/>
      <c r="U43" s="34" t="s">
        <v>15</v>
      </c>
      <c r="V43" s="6"/>
      <c r="W43" s="6" t="s">
        <v>723</v>
      </c>
      <c r="X43" s="34">
        <v>50000</v>
      </c>
      <c r="Y43" s="34">
        <v>30000</v>
      </c>
      <c r="Z43" s="6"/>
      <c r="AA43" s="34" t="s">
        <v>129</v>
      </c>
      <c r="AB43" s="6" t="s">
        <v>416</v>
      </c>
      <c r="AC43" s="34" t="s">
        <v>559</v>
      </c>
      <c r="AD43" s="6" t="s">
        <v>382</v>
      </c>
      <c r="AE43" s="34" t="s">
        <v>134</v>
      </c>
      <c r="AF43" s="34" t="s">
        <v>135</v>
      </c>
      <c r="AG43" s="6"/>
      <c r="AH43" s="6"/>
      <c r="AI43" s="6" t="s">
        <v>724</v>
      </c>
      <c r="AJ43" s="6">
        <v>13661808900</v>
      </c>
      <c r="AK43" s="7"/>
      <c r="AL43" s="7"/>
      <c r="AM43" s="7"/>
      <c r="AN43" s="7"/>
      <c r="AO43" s="7"/>
      <c r="AP43" s="7"/>
      <c r="AQ43" s="35" t="str">
        <f t="shared" si="0"/>
        <v/>
      </c>
      <c r="AR43" s="35" t="s">
        <v>386</v>
      </c>
      <c r="AS43" s="7" t="s">
        <v>387</v>
      </c>
      <c r="AT43" s="7" t="s">
        <v>573</v>
      </c>
      <c r="AU43" s="7" t="s">
        <v>394</v>
      </c>
      <c r="AV43" s="7"/>
      <c r="AW43" s="7"/>
      <c r="AX43" s="35" t="s">
        <v>394</v>
      </c>
      <c r="AY43" s="7"/>
      <c r="AZ43" s="7"/>
      <c r="BA43" s="35" t="s">
        <v>386</v>
      </c>
      <c r="BB43" s="7" t="s">
        <v>387</v>
      </c>
      <c r="BC43" s="7" t="s">
        <v>573</v>
      </c>
      <c r="BD43" s="35" t="s">
        <v>386</v>
      </c>
      <c r="BE43" s="7" t="s">
        <v>387</v>
      </c>
      <c r="BF43" s="7" t="s">
        <v>573</v>
      </c>
      <c r="BG43" s="35" t="s">
        <v>394</v>
      </c>
      <c r="BH43" s="7"/>
      <c r="BI43" s="7"/>
      <c r="BJ43" s="35" t="s">
        <v>394</v>
      </c>
      <c r="BK43" s="7"/>
      <c r="BL43" s="7"/>
      <c r="BM43" s="35" t="s">
        <v>394</v>
      </c>
      <c r="BN43" s="7"/>
      <c r="BO43" s="7"/>
      <c r="BP43" s="35" t="s">
        <v>394</v>
      </c>
      <c r="BQ43" s="7"/>
      <c r="BR43" s="7"/>
      <c r="BY43" s="43">
        <f t="shared" ref="BY43:BZ47" si="5">X43/10000</f>
        <v>5</v>
      </c>
      <c r="BZ43" s="43">
        <f t="shared" si="5"/>
        <v>3</v>
      </c>
    </row>
    <row r="44" s="31" customFormat="1" ht="77.1" hidden="1" customHeight="1" spans="1:78">
      <c r="A44" s="6">
        <v>39</v>
      </c>
      <c r="B44" s="6" t="s">
        <v>166</v>
      </c>
      <c r="C44" s="7" t="s">
        <v>621</v>
      </c>
      <c r="D44" s="7" t="s">
        <v>396</v>
      </c>
      <c r="E44" s="6" t="s">
        <v>1051</v>
      </c>
      <c r="F44" s="6" t="s">
        <v>1292</v>
      </c>
      <c r="G44" s="6" t="s">
        <v>707</v>
      </c>
      <c r="H44" s="6" t="s">
        <v>13</v>
      </c>
      <c r="I44" s="6">
        <v>202303</v>
      </c>
      <c r="J44" s="6">
        <v>202401</v>
      </c>
      <c r="K44" s="6">
        <v>202408</v>
      </c>
      <c r="L44" s="6" t="s">
        <v>14</v>
      </c>
      <c r="M44" s="6"/>
      <c r="N44" s="6" t="s">
        <v>379</v>
      </c>
      <c r="O44" s="6"/>
      <c r="P44" s="6"/>
      <c r="Q44" s="6" t="s">
        <v>434</v>
      </c>
      <c r="R44" s="6" t="s">
        <v>435</v>
      </c>
      <c r="S44" s="6" t="s">
        <v>379</v>
      </c>
      <c r="T44" s="6"/>
      <c r="U44" s="6" t="s">
        <v>15</v>
      </c>
      <c r="V44" s="6"/>
      <c r="W44" s="6"/>
      <c r="X44" s="6">
        <v>36971</v>
      </c>
      <c r="Y44" s="6">
        <v>20000</v>
      </c>
      <c r="Z44" s="6"/>
      <c r="AA44" s="6" t="s">
        <v>129</v>
      </c>
      <c r="AB44" s="6"/>
      <c r="AC44" s="6" t="s">
        <v>381</v>
      </c>
      <c r="AD44" s="6" t="s">
        <v>382</v>
      </c>
      <c r="AE44" s="6" t="s">
        <v>167</v>
      </c>
      <c r="AF44" s="6" t="s">
        <v>78</v>
      </c>
      <c r="AG44" s="6"/>
      <c r="AH44" s="6"/>
      <c r="AI44" s="7" t="s">
        <v>457</v>
      </c>
      <c r="AJ44" s="7">
        <v>13848539369</v>
      </c>
      <c r="AK44" s="7"/>
      <c r="AL44" s="7"/>
      <c r="AM44" s="7"/>
      <c r="AN44" s="7"/>
      <c r="AO44" s="7"/>
      <c r="AP44" s="7"/>
      <c r="AQ44" s="7" t="str">
        <f t="shared" si="0"/>
        <v>办结</v>
      </c>
      <c r="AR44" s="7" t="s">
        <v>379</v>
      </c>
      <c r="AS44" s="7" t="s">
        <v>387</v>
      </c>
      <c r="AT44" s="7" t="s">
        <v>389</v>
      </c>
      <c r="AU44" s="7" t="s">
        <v>394</v>
      </c>
      <c r="AV44" s="7"/>
      <c r="AW44" s="7"/>
      <c r="AX44" s="7" t="s">
        <v>394</v>
      </c>
      <c r="AY44" s="7"/>
      <c r="AZ44" s="7"/>
      <c r="BA44" s="6" t="s">
        <v>394</v>
      </c>
      <c r="BB44" s="6"/>
      <c r="BC44" s="6"/>
      <c r="BD44" s="6" t="s">
        <v>394</v>
      </c>
      <c r="BE44" s="6"/>
      <c r="BF44" s="6"/>
      <c r="BG44" s="6" t="s">
        <v>394</v>
      </c>
      <c r="BH44" s="6"/>
      <c r="BI44" s="6"/>
      <c r="BJ44" s="6" t="s">
        <v>394</v>
      </c>
      <c r="BK44" s="6"/>
      <c r="BL44" s="6"/>
      <c r="BM44" s="6" t="s">
        <v>394</v>
      </c>
      <c r="BN44" s="6"/>
      <c r="BO44" s="6"/>
      <c r="BP44" s="6" t="s">
        <v>394</v>
      </c>
      <c r="BQ44" s="7"/>
      <c r="BR44" s="7"/>
      <c r="BS44" s="20" t="s">
        <v>386</v>
      </c>
      <c r="BT44" s="20"/>
      <c r="BU44" s="20"/>
      <c r="BV44" s="20"/>
      <c r="BW44" s="20"/>
      <c r="BX44" s="20"/>
      <c r="BY44" s="42">
        <f t="shared" si="5"/>
        <v>3.6971</v>
      </c>
      <c r="BZ44" s="42">
        <f t="shared" si="5"/>
        <v>2</v>
      </c>
    </row>
    <row r="45" s="29" customFormat="1" ht="77.1" hidden="1" customHeight="1" spans="1:78">
      <c r="A45" s="34">
        <v>40</v>
      </c>
      <c r="B45" s="34" t="s">
        <v>213</v>
      </c>
      <c r="C45" s="6" t="s">
        <v>736</v>
      </c>
      <c r="D45" s="35" t="s">
        <v>374</v>
      </c>
      <c r="E45" s="6" t="s">
        <v>1059</v>
      </c>
      <c r="F45" s="6" t="s">
        <v>1396</v>
      </c>
      <c r="G45" s="6" t="s">
        <v>890</v>
      </c>
      <c r="H45" s="34" t="s">
        <v>133</v>
      </c>
      <c r="I45" s="6">
        <v>202308</v>
      </c>
      <c r="J45" s="7">
        <v>202403</v>
      </c>
      <c r="K45" s="34">
        <v>202508</v>
      </c>
      <c r="L45" s="35" t="s">
        <v>14</v>
      </c>
      <c r="M45" s="7"/>
      <c r="N45" s="7"/>
      <c r="O45" s="7"/>
      <c r="P45" s="7"/>
      <c r="Q45" s="7" t="s">
        <v>401</v>
      </c>
      <c r="R45" s="6" t="s">
        <v>402</v>
      </c>
      <c r="S45" s="35" t="s">
        <v>379</v>
      </c>
      <c r="T45" s="6"/>
      <c r="U45" s="34" t="s">
        <v>15</v>
      </c>
      <c r="V45" s="6"/>
      <c r="W45" s="6" t="s">
        <v>737</v>
      </c>
      <c r="X45" s="34">
        <v>30000</v>
      </c>
      <c r="Y45" s="34">
        <v>20000</v>
      </c>
      <c r="Z45" s="6" t="s">
        <v>738</v>
      </c>
      <c r="AA45" s="34" t="s">
        <v>129</v>
      </c>
      <c r="AB45" s="6" t="s">
        <v>495</v>
      </c>
      <c r="AC45" s="34" t="s">
        <v>559</v>
      </c>
      <c r="AD45" s="6" t="s">
        <v>382</v>
      </c>
      <c r="AE45" s="34" t="s">
        <v>214</v>
      </c>
      <c r="AF45" s="34" t="s">
        <v>215</v>
      </c>
      <c r="AG45" s="6" t="s">
        <v>739</v>
      </c>
      <c r="AH45" s="6" t="s">
        <v>740</v>
      </c>
      <c r="AI45" s="6" t="s">
        <v>741</v>
      </c>
      <c r="AJ45" s="7">
        <v>13015245282</v>
      </c>
      <c r="AK45" s="7">
        <v>43.3</v>
      </c>
      <c r="AL45" s="7">
        <v>43.3</v>
      </c>
      <c r="AM45" s="7" t="s">
        <v>742</v>
      </c>
      <c r="AN45" s="7">
        <v>1103650</v>
      </c>
      <c r="AO45" s="7" t="s">
        <v>694</v>
      </c>
      <c r="AP45" s="7" t="s">
        <v>694</v>
      </c>
      <c r="AQ45" s="35" t="str">
        <f t="shared" si="0"/>
        <v/>
      </c>
      <c r="AR45" s="35" t="s">
        <v>379</v>
      </c>
      <c r="AS45" s="7" t="s">
        <v>387</v>
      </c>
      <c r="AT45" s="7" t="s">
        <v>389</v>
      </c>
      <c r="AU45" s="6" t="str">
        <f>AX45</f>
        <v>无需办理</v>
      </c>
      <c r="AV45" s="7" t="s">
        <v>388</v>
      </c>
      <c r="AW45" s="7" t="s">
        <v>573</v>
      </c>
      <c r="AX45" s="35" t="s">
        <v>394</v>
      </c>
      <c r="AY45" s="7" t="s">
        <v>388</v>
      </c>
      <c r="AZ45" s="7" t="s">
        <v>573</v>
      </c>
      <c r="BA45" s="35" t="s">
        <v>386</v>
      </c>
      <c r="BB45" s="7" t="s">
        <v>387</v>
      </c>
      <c r="BC45" s="7" t="s">
        <v>573</v>
      </c>
      <c r="BD45" s="35" t="s">
        <v>394</v>
      </c>
      <c r="BE45" s="7" t="s">
        <v>387</v>
      </c>
      <c r="BF45" s="7" t="s">
        <v>573</v>
      </c>
      <c r="BG45" s="35" t="s">
        <v>394</v>
      </c>
      <c r="BH45" s="7"/>
      <c r="BI45" s="7"/>
      <c r="BJ45" s="35" t="s">
        <v>394</v>
      </c>
      <c r="BK45" s="7"/>
      <c r="BL45" s="7"/>
      <c r="BM45" s="35" t="s">
        <v>394</v>
      </c>
      <c r="BN45" s="7"/>
      <c r="BO45" s="7"/>
      <c r="BP45" s="35" t="s">
        <v>394</v>
      </c>
      <c r="BQ45" s="7"/>
      <c r="BR45" s="7"/>
      <c r="BY45" s="43">
        <f t="shared" si="5"/>
        <v>3</v>
      </c>
      <c r="BZ45" s="43">
        <f t="shared" si="5"/>
        <v>2</v>
      </c>
    </row>
    <row r="46" s="29" customFormat="1" ht="77.1" hidden="1" customHeight="1" spans="1:78">
      <c r="A46" s="34">
        <v>41</v>
      </c>
      <c r="B46" s="34" t="s">
        <v>148</v>
      </c>
      <c r="C46" s="6" t="s">
        <v>580</v>
      </c>
      <c r="D46" s="34" t="s">
        <v>374</v>
      </c>
      <c r="E46" s="6"/>
      <c r="F46" s="6"/>
      <c r="G46" s="6" t="s">
        <v>406</v>
      </c>
      <c r="H46" s="34" t="s">
        <v>133</v>
      </c>
      <c r="I46" s="6"/>
      <c r="J46" s="6">
        <v>202405</v>
      </c>
      <c r="K46" s="34">
        <v>202512</v>
      </c>
      <c r="L46" s="34" t="s">
        <v>14</v>
      </c>
      <c r="M46" s="6"/>
      <c r="N46" s="6"/>
      <c r="O46" s="6"/>
      <c r="P46" s="6"/>
      <c r="Q46" s="6" t="s">
        <v>378</v>
      </c>
      <c r="R46" s="6" t="s">
        <v>380</v>
      </c>
      <c r="S46" s="34" t="s">
        <v>379</v>
      </c>
      <c r="T46" s="6"/>
      <c r="U46" s="34" t="s">
        <v>15</v>
      </c>
      <c r="V46" s="6"/>
      <c r="W46" s="6"/>
      <c r="X46" s="34">
        <v>20000</v>
      </c>
      <c r="Y46" s="34">
        <v>10000</v>
      </c>
      <c r="Z46" s="6"/>
      <c r="AA46" s="34" t="s">
        <v>129</v>
      </c>
      <c r="AB46" s="6"/>
      <c r="AC46" s="34" t="s">
        <v>559</v>
      </c>
      <c r="AD46" s="6" t="s">
        <v>382</v>
      </c>
      <c r="AE46" s="34" t="s">
        <v>149</v>
      </c>
      <c r="AF46" s="34" t="s">
        <v>144</v>
      </c>
      <c r="AG46" s="6"/>
      <c r="AH46" s="6"/>
      <c r="AI46" s="6" t="s">
        <v>582</v>
      </c>
      <c r="AJ46" s="6">
        <v>17372739449</v>
      </c>
      <c r="AK46" s="6"/>
      <c r="AL46" s="6"/>
      <c r="AM46" s="6"/>
      <c r="AN46" s="7"/>
      <c r="AO46" s="7"/>
      <c r="AP46" s="6"/>
      <c r="AQ46" s="35" t="str">
        <f t="shared" si="0"/>
        <v>办结</v>
      </c>
      <c r="AR46" s="34" t="s">
        <v>379</v>
      </c>
      <c r="AS46" s="6" t="s">
        <v>387</v>
      </c>
      <c r="AT46" s="6" t="s">
        <v>573</v>
      </c>
      <c r="AU46" s="6" t="str">
        <f>AX46</f>
        <v>是</v>
      </c>
      <c r="AV46" s="6" t="s">
        <v>388</v>
      </c>
      <c r="AW46" s="6" t="s">
        <v>573</v>
      </c>
      <c r="AX46" s="34" t="s">
        <v>379</v>
      </c>
      <c r="AY46" s="6" t="s">
        <v>388</v>
      </c>
      <c r="AZ46" s="6" t="s">
        <v>573</v>
      </c>
      <c r="BA46" s="34" t="s">
        <v>394</v>
      </c>
      <c r="BB46" s="6" t="s">
        <v>387</v>
      </c>
      <c r="BC46" s="6" t="s">
        <v>573</v>
      </c>
      <c r="BD46" s="34" t="s">
        <v>394</v>
      </c>
      <c r="BE46" s="6" t="s">
        <v>387</v>
      </c>
      <c r="BF46" s="6" t="s">
        <v>573</v>
      </c>
      <c r="BG46" s="34" t="s">
        <v>394</v>
      </c>
      <c r="BH46" s="6"/>
      <c r="BI46" s="6"/>
      <c r="BJ46" s="34" t="s">
        <v>394</v>
      </c>
      <c r="BK46" s="6"/>
      <c r="BL46" s="6"/>
      <c r="BM46" s="34" t="s">
        <v>394</v>
      </c>
      <c r="BN46" s="6"/>
      <c r="BO46" s="6"/>
      <c r="BP46" s="34" t="s">
        <v>394</v>
      </c>
      <c r="BQ46" s="6"/>
      <c r="BR46" s="6"/>
      <c r="BS46" s="34" t="s">
        <v>586</v>
      </c>
      <c r="BT46" s="41"/>
      <c r="BU46" s="41"/>
      <c r="BV46" s="41"/>
      <c r="BW46" s="41"/>
      <c r="BY46" s="43">
        <f t="shared" si="5"/>
        <v>2</v>
      </c>
      <c r="BZ46" s="43">
        <f t="shared" si="5"/>
        <v>1</v>
      </c>
    </row>
    <row r="47" s="31" customFormat="1" ht="90.95" hidden="1" customHeight="1" spans="1:78">
      <c r="A47" s="6">
        <v>42</v>
      </c>
      <c r="B47" s="6" t="s">
        <v>150</v>
      </c>
      <c r="C47" s="6" t="s">
        <v>587</v>
      </c>
      <c r="D47" s="7" t="s">
        <v>396</v>
      </c>
      <c r="E47" s="6" t="s">
        <v>1051</v>
      </c>
      <c r="F47" s="6"/>
      <c r="G47" s="6" t="s">
        <v>707</v>
      </c>
      <c r="H47" s="6">
        <v>2024</v>
      </c>
      <c r="I47" s="6">
        <v>202307</v>
      </c>
      <c r="J47" s="6">
        <v>202403</v>
      </c>
      <c r="K47" s="6">
        <v>202407</v>
      </c>
      <c r="L47" s="6" t="s">
        <v>14</v>
      </c>
      <c r="M47" s="6"/>
      <c r="N47" s="6" t="s">
        <v>379</v>
      </c>
      <c r="O47" s="6"/>
      <c r="P47" s="6"/>
      <c r="Q47" s="6" t="s">
        <v>434</v>
      </c>
      <c r="R47" s="6" t="s">
        <v>435</v>
      </c>
      <c r="S47" s="6" t="s">
        <v>379</v>
      </c>
      <c r="T47" s="6"/>
      <c r="U47" s="6" t="s">
        <v>15</v>
      </c>
      <c r="V47" s="6"/>
      <c r="W47" s="6"/>
      <c r="X47" s="6">
        <v>16054.58</v>
      </c>
      <c r="Y47" s="6">
        <v>10000</v>
      </c>
      <c r="Z47" s="6"/>
      <c r="AA47" s="6" t="s">
        <v>129</v>
      </c>
      <c r="AB47" s="6"/>
      <c r="AC47" s="6" t="s">
        <v>381</v>
      </c>
      <c r="AD47" s="6" t="s">
        <v>382</v>
      </c>
      <c r="AE47" s="6" t="s">
        <v>151</v>
      </c>
      <c r="AF47" s="6" t="s">
        <v>152</v>
      </c>
      <c r="AG47" s="6" t="s">
        <v>589</v>
      </c>
      <c r="AH47" s="6" t="s">
        <v>590</v>
      </c>
      <c r="AI47" s="6" t="s">
        <v>591</v>
      </c>
      <c r="AJ47" s="6" t="s">
        <v>590</v>
      </c>
      <c r="AK47" s="6"/>
      <c r="AL47" s="6"/>
      <c r="AM47" s="6"/>
      <c r="AN47" s="6"/>
      <c r="AO47" s="6"/>
      <c r="AP47" s="6"/>
      <c r="AQ47" s="7" t="str">
        <f t="shared" si="0"/>
        <v>办结</v>
      </c>
      <c r="AR47" s="6" t="s">
        <v>379</v>
      </c>
      <c r="AS47" s="6" t="s">
        <v>387</v>
      </c>
      <c r="AT47" s="6" t="s">
        <v>389</v>
      </c>
      <c r="AU47" s="6" t="s">
        <v>394</v>
      </c>
      <c r="AV47" s="6"/>
      <c r="AW47" s="6"/>
      <c r="AX47" s="6" t="s">
        <v>394</v>
      </c>
      <c r="AY47" s="6"/>
      <c r="AZ47" s="6"/>
      <c r="BA47" s="6" t="s">
        <v>379</v>
      </c>
      <c r="BB47" s="6" t="s">
        <v>387</v>
      </c>
      <c r="BC47" s="6" t="s">
        <v>389</v>
      </c>
      <c r="BD47" s="6" t="s">
        <v>379</v>
      </c>
      <c r="BE47" s="6" t="s">
        <v>387</v>
      </c>
      <c r="BF47" s="6" t="s">
        <v>389</v>
      </c>
      <c r="BG47" s="6" t="s">
        <v>394</v>
      </c>
      <c r="BH47" s="6"/>
      <c r="BI47" s="6"/>
      <c r="BJ47" s="6" t="s">
        <v>394</v>
      </c>
      <c r="BK47" s="6"/>
      <c r="BL47" s="6"/>
      <c r="BM47" s="6" t="s">
        <v>394</v>
      </c>
      <c r="BN47" s="6"/>
      <c r="BO47" s="6"/>
      <c r="BP47" s="6" t="s">
        <v>394</v>
      </c>
      <c r="BQ47" s="6"/>
      <c r="BR47" s="6"/>
      <c r="BS47" s="7"/>
      <c r="BT47" s="13"/>
      <c r="BU47" s="13"/>
      <c r="BV47" s="13"/>
      <c r="BW47" s="13"/>
      <c r="BX47" s="20"/>
      <c r="BY47" s="42">
        <f t="shared" si="5"/>
        <v>1.605458</v>
      </c>
      <c r="BZ47" s="42">
        <f t="shared" si="5"/>
        <v>1</v>
      </c>
    </row>
    <row r="48" s="31" customFormat="1" ht="77.1" hidden="1" customHeight="1" spans="1:78">
      <c r="A48" s="6">
        <v>43</v>
      </c>
      <c r="B48" s="6" t="s">
        <v>218</v>
      </c>
      <c r="C48" s="6" t="s">
        <v>557</v>
      </c>
      <c r="D48" s="7" t="s">
        <v>396</v>
      </c>
      <c r="E48" s="6"/>
      <c r="F48" s="6"/>
      <c r="G48" s="6" t="s">
        <v>707</v>
      </c>
      <c r="H48" s="6" t="s">
        <v>133</v>
      </c>
      <c r="I48" s="6"/>
      <c r="J48" s="6">
        <v>202404</v>
      </c>
      <c r="K48" s="6">
        <v>202506</v>
      </c>
      <c r="L48" s="7" t="s">
        <v>14</v>
      </c>
      <c r="M48" s="6"/>
      <c r="N48" s="6"/>
      <c r="O48" s="6"/>
      <c r="P48" s="6"/>
      <c r="Q48" s="6" t="s">
        <v>434</v>
      </c>
      <c r="R48" s="6" t="s">
        <v>435</v>
      </c>
      <c r="S48" s="6" t="s">
        <v>379</v>
      </c>
      <c r="T48" s="6"/>
      <c r="U48" s="6" t="s">
        <v>15</v>
      </c>
      <c r="V48" s="6"/>
      <c r="W48" s="6"/>
      <c r="X48" s="6">
        <v>23000</v>
      </c>
      <c r="Y48" s="6">
        <v>10000</v>
      </c>
      <c r="Z48" s="6"/>
      <c r="AA48" s="6" t="s">
        <v>129</v>
      </c>
      <c r="AB48" s="6"/>
      <c r="AC48" s="6"/>
      <c r="AD48" s="6" t="s">
        <v>382</v>
      </c>
      <c r="AE48" s="6" t="s">
        <v>219</v>
      </c>
      <c r="AF48" s="6" t="s">
        <v>78</v>
      </c>
      <c r="AG48" s="6"/>
      <c r="AH48" s="6"/>
      <c r="AI48" s="6" t="s">
        <v>457</v>
      </c>
      <c r="AJ48" s="7">
        <v>13848539369</v>
      </c>
      <c r="AK48" s="6"/>
      <c r="AL48" s="6"/>
      <c r="AM48" s="6"/>
      <c r="AN48" s="7"/>
      <c r="AO48" s="7"/>
      <c r="AP48" s="6"/>
      <c r="AQ48" s="7" t="str">
        <f t="shared" si="0"/>
        <v/>
      </c>
      <c r="AR48" s="6" t="s">
        <v>386</v>
      </c>
      <c r="AS48" s="6" t="s">
        <v>387</v>
      </c>
      <c r="AT48" s="6" t="s">
        <v>573</v>
      </c>
      <c r="AU48" s="6" t="s">
        <v>394</v>
      </c>
      <c r="AV48" s="6"/>
      <c r="AW48" s="6"/>
      <c r="AX48" s="6" t="s">
        <v>394</v>
      </c>
      <c r="AY48" s="6"/>
      <c r="AZ48" s="6"/>
      <c r="BA48" s="6" t="s">
        <v>386</v>
      </c>
      <c r="BB48" s="6"/>
      <c r="BC48" s="6"/>
      <c r="BD48" s="6" t="s">
        <v>386</v>
      </c>
      <c r="BE48" s="6"/>
      <c r="BF48" s="6"/>
      <c r="BG48" s="6" t="s">
        <v>394</v>
      </c>
      <c r="BH48" s="6"/>
      <c r="BI48" s="6"/>
      <c r="BJ48" s="6" t="s">
        <v>394</v>
      </c>
      <c r="BK48" s="6"/>
      <c r="BL48" s="6"/>
      <c r="BM48" s="6" t="s">
        <v>394</v>
      </c>
      <c r="BN48" s="6"/>
      <c r="BO48" s="6"/>
      <c r="BP48" s="6" t="s">
        <v>394</v>
      </c>
      <c r="BQ48" s="6"/>
      <c r="BR48" s="6"/>
      <c r="BS48" s="13"/>
      <c r="BT48" s="13"/>
      <c r="BU48" s="13"/>
      <c r="BV48" s="13"/>
      <c r="BW48" s="13"/>
      <c r="BX48" s="20"/>
      <c r="BY48" s="20"/>
      <c r="BZ48" s="20"/>
    </row>
    <row r="49" s="31" customFormat="1" ht="105" hidden="1" customHeight="1" spans="1:78">
      <c r="A49" s="6">
        <v>44</v>
      </c>
      <c r="B49" s="6" t="s">
        <v>216</v>
      </c>
      <c r="C49" s="6" t="s">
        <v>895</v>
      </c>
      <c r="D49" s="7" t="s">
        <v>396</v>
      </c>
      <c r="E49" s="6"/>
      <c r="F49" s="6"/>
      <c r="G49" s="6" t="s">
        <v>707</v>
      </c>
      <c r="H49" s="6" t="s">
        <v>133</v>
      </c>
      <c r="I49" s="6"/>
      <c r="J49" s="6">
        <v>202404</v>
      </c>
      <c r="K49" s="6">
        <v>202506</v>
      </c>
      <c r="L49" s="7" t="s">
        <v>14</v>
      </c>
      <c r="M49" s="6"/>
      <c r="N49" s="6"/>
      <c r="O49" s="6"/>
      <c r="P49" s="6"/>
      <c r="Q49" s="6" t="s">
        <v>434</v>
      </c>
      <c r="R49" s="6" t="s">
        <v>435</v>
      </c>
      <c r="S49" s="6" t="s">
        <v>379</v>
      </c>
      <c r="T49" s="6"/>
      <c r="U49" s="6" t="s">
        <v>15</v>
      </c>
      <c r="V49" s="6"/>
      <c r="W49" s="6"/>
      <c r="X49" s="6">
        <v>24753</v>
      </c>
      <c r="Y49" s="6">
        <v>10000</v>
      </c>
      <c r="Z49" s="6"/>
      <c r="AA49" s="6" t="s">
        <v>129</v>
      </c>
      <c r="AB49" s="6"/>
      <c r="AC49" s="6"/>
      <c r="AD49" s="6" t="s">
        <v>382</v>
      </c>
      <c r="AE49" s="6" t="s">
        <v>217</v>
      </c>
      <c r="AF49" s="6" t="s">
        <v>78</v>
      </c>
      <c r="AG49" s="6"/>
      <c r="AH49" s="6"/>
      <c r="AI49" s="6" t="s">
        <v>457</v>
      </c>
      <c r="AJ49" s="7">
        <v>13848539369</v>
      </c>
      <c r="AK49" s="6"/>
      <c r="AL49" s="6"/>
      <c r="AM49" s="6"/>
      <c r="AN49" s="7"/>
      <c r="AO49" s="7"/>
      <c r="AP49" s="6"/>
      <c r="AQ49" s="7" t="str">
        <f t="shared" si="0"/>
        <v>办结</v>
      </c>
      <c r="AR49" s="6" t="s">
        <v>379</v>
      </c>
      <c r="AS49" s="6" t="s">
        <v>387</v>
      </c>
      <c r="AT49" s="6" t="s">
        <v>389</v>
      </c>
      <c r="AU49" s="6" t="s">
        <v>394</v>
      </c>
      <c r="AV49" s="6"/>
      <c r="AW49" s="6"/>
      <c r="AX49" s="6" t="s">
        <v>394</v>
      </c>
      <c r="AY49" s="6"/>
      <c r="AZ49" s="6"/>
      <c r="BA49" s="6" t="s">
        <v>379</v>
      </c>
      <c r="BB49" s="6"/>
      <c r="BC49" s="6"/>
      <c r="BD49" s="6" t="s">
        <v>379</v>
      </c>
      <c r="BE49" s="6"/>
      <c r="BF49" s="6"/>
      <c r="BG49" s="6" t="s">
        <v>394</v>
      </c>
      <c r="BH49" s="6"/>
      <c r="BI49" s="6"/>
      <c r="BJ49" s="6" t="s">
        <v>394</v>
      </c>
      <c r="BK49" s="6"/>
      <c r="BL49" s="6"/>
      <c r="BM49" s="6" t="s">
        <v>394</v>
      </c>
      <c r="BN49" s="6"/>
      <c r="BO49" s="6"/>
      <c r="BP49" s="6" t="s">
        <v>394</v>
      </c>
      <c r="BQ49" s="6"/>
      <c r="BR49" s="6"/>
      <c r="BS49" s="6"/>
      <c r="BT49" s="13"/>
      <c r="BU49" s="13"/>
      <c r="BV49" s="13"/>
      <c r="BW49" s="13"/>
      <c r="BX49" s="20"/>
      <c r="BY49" s="20"/>
      <c r="BZ49" s="20"/>
    </row>
    <row r="50" s="31" customFormat="1" ht="77.1" hidden="1" customHeight="1" spans="1:78">
      <c r="A50" s="6">
        <v>45</v>
      </c>
      <c r="B50" s="6" t="s">
        <v>164</v>
      </c>
      <c r="C50" s="6" t="s">
        <v>616</v>
      </c>
      <c r="D50" s="7" t="s">
        <v>374</v>
      </c>
      <c r="E50" s="6" t="s">
        <v>1059</v>
      </c>
      <c r="F50" s="6"/>
      <c r="G50" s="6" t="s">
        <v>890</v>
      </c>
      <c r="H50" s="6">
        <v>2024</v>
      </c>
      <c r="I50" s="6">
        <v>202307</v>
      </c>
      <c r="J50" s="6">
        <v>202401</v>
      </c>
      <c r="K50" s="6">
        <v>202407</v>
      </c>
      <c r="L50" s="6" t="s">
        <v>14</v>
      </c>
      <c r="M50" s="6"/>
      <c r="N50" s="6"/>
      <c r="O50" s="6"/>
      <c r="P50" s="6"/>
      <c r="Q50" s="7" t="s">
        <v>401</v>
      </c>
      <c r="R50" s="6" t="s">
        <v>402</v>
      </c>
      <c r="S50" s="6" t="s">
        <v>379</v>
      </c>
      <c r="T50" s="6"/>
      <c r="U50" s="6" t="s">
        <v>15</v>
      </c>
      <c r="V50" s="6"/>
      <c r="W50" s="6"/>
      <c r="X50" s="6">
        <v>11000</v>
      </c>
      <c r="Y50" s="6">
        <v>7000</v>
      </c>
      <c r="Z50" s="6" t="s">
        <v>617</v>
      </c>
      <c r="AA50" s="6" t="s">
        <v>129</v>
      </c>
      <c r="AB50" s="6" t="s">
        <v>495</v>
      </c>
      <c r="AC50" s="6"/>
      <c r="AD50" s="6" t="s">
        <v>382</v>
      </c>
      <c r="AE50" s="6" t="s">
        <v>165</v>
      </c>
      <c r="AF50" s="6" t="s">
        <v>81</v>
      </c>
      <c r="AG50" s="6" t="s">
        <v>618</v>
      </c>
      <c r="AH50" s="6">
        <v>13947229599</v>
      </c>
      <c r="AI50" s="6" t="s">
        <v>504</v>
      </c>
      <c r="AJ50" s="7">
        <v>13500629607</v>
      </c>
      <c r="AK50" s="7">
        <v>27</v>
      </c>
      <c r="AL50" s="7">
        <v>0</v>
      </c>
      <c r="AM50" s="7"/>
      <c r="AN50" s="7"/>
      <c r="AO50" s="7"/>
      <c r="AP50" s="7"/>
      <c r="AQ50" s="7" t="str">
        <f t="shared" si="0"/>
        <v>办结</v>
      </c>
      <c r="AR50" s="7" t="s">
        <v>379</v>
      </c>
      <c r="AS50" s="7" t="s">
        <v>387</v>
      </c>
      <c r="AT50" s="7" t="s">
        <v>389</v>
      </c>
      <c r="AU50" s="7" t="s">
        <v>394</v>
      </c>
      <c r="AV50" s="7"/>
      <c r="AW50" s="7"/>
      <c r="AX50" s="7" t="s">
        <v>394</v>
      </c>
      <c r="AY50" s="7"/>
      <c r="AZ50" s="7"/>
      <c r="BA50" s="7" t="s">
        <v>379</v>
      </c>
      <c r="BB50" s="7" t="s">
        <v>387</v>
      </c>
      <c r="BC50" s="7" t="s">
        <v>573</v>
      </c>
      <c r="BD50" s="7" t="s">
        <v>379</v>
      </c>
      <c r="BE50" s="7" t="s">
        <v>387</v>
      </c>
      <c r="BF50" s="7" t="s">
        <v>573</v>
      </c>
      <c r="BG50" s="7" t="s">
        <v>394</v>
      </c>
      <c r="BH50" s="7"/>
      <c r="BI50" s="7"/>
      <c r="BJ50" s="7" t="s">
        <v>394</v>
      </c>
      <c r="BK50" s="7"/>
      <c r="BL50" s="7"/>
      <c r="BM50" s="7" t="s">
        <v>394</v>
      </c>
      <c r="BN50" s="7"/>
      <c r="BO50" s="7"/>
      <c r="BP50" s="7" t="s">
        <v>394</v>
      </c>
      <c r="BQ50" s="7"/>
      <c r="BR50" s="7"/>
      <c r="BS50" s="7"/>
      <c r="BT50" s="20"/>
      <c r="BU50" s="20"/>
      <c r="BV50" s="20"/>
      <c r="BW50" s="20"/>
      <c r="BX50" s="20"/>
      <c r="BY50" s="42">
        <f>X50/10000</f>
        <v>1.1</v>
      </c>
      <c r="BZ50" s="42">
        <f>Y50/10000</f>
        <v>0.7</v>
      </c>
    </row>
    <row r="51" s="31" customFormat="1" ht="77.1" hidden="1" customHeight="1" spans="1:78">
      <c r="A51" s="6">
        <v>46</v>
      </c>
      <c r="B51" s="6" t="s">
        <v>189</v>
      </c>
      <c r="C51" s="6" t="s">
        <v>653</v>
      </c>
      <c r="D51" s="7" t="s">
        <v>396</v>
      </c>
      <c r="E51" s="6" t="s">
        <v>1064</v>
      </c>
      <c r="F51" s="6"/>
      <c r="G51" s="6" t="s">
        <v>707</v>
      </c>
      <c r="H51" s="6" t="s">
        <v>133</v>
      </c>
      <c r="I51" s="6">
        <v>202306</v>
      </c>
      <c r="J51" s="6">
        <v>202403</v>
      </c>
      <c r="K51" s="6">
        <v>202512</v>
      </c>
      <c r="L51" s="6" t="s">
        <v>14</v>
      </c>
      <c r="M51" s="6"/>
      <c r="N51" s="6" t="s">
        <v>379</v>
      </c>
      <c r="O51" s="6"/>
      <c r="P51" s="6"/>
      <c r="Q51" s="6" t="s">
        <v>434</v>
      </c>
      <c r="R51" s="6" t="s">
        <v>435</v>
      </c>
      <c r="S51" s="6" t="s">
        <v>379</v>
      </c>
      <c r="T51" s="6"/>
      <c r="U51" s="6" t="s">
        <v>15</v>
      </c>
      <c r="V51" s="6"/>
      <c r="W51" s="6">
        <v>10112</v>
      </c>
      <c r="X51" s="6">
        <v>10112</v>
      </c>
      <c r="Y51" s="6">
        <v>5056</v>
      </c>
      <c r="Z51" s="6"/>
      <c r="AA51" s="6" t="s">
        <v>129</v>
      </c>
      <c r="AB51" s="6"/>
      <c r="AC51" s="6" t="s">
        <v>381</v>
      </c>
      <c r="AD51" s="6" t="s">
        <v>382</v>
      </c>
      <c r="AE51" s="6" t="s">
        <v>190</v>
      </c>
      <c r="AF51" s="6" t="s">
        <v>78</v>
      </c>
      <c r="AG51" s="6" t="s">
        <v>654</v>
      </c>
      <c r="AH51" s="6" t="s">
        <v>655</v>
      </c>
      <c r="AI51" s="6" t="s">
        <v>656</v>
      </c>
      <c r="AJ51" s="6">
        <v>13604726287</v>
      </c>
      <c r="AK51" s="6"/>
      <c r="AL51" s="6"/>
      <c r="AM51" s="6"/>
      <c r="AN51" s="6"/>
      <c r="AO51" s="6"/>
      <c r="AP51" s="6"/>
      <c r="AQ51" s="7" t="str">
        <f t="shared" si="0"/>
        <v>办结</v>
      </c>
      <c r="AR51" s="6" t="s">
        <v>379</v>
      </c>
      <c r="AS51" s="6" t="s">
        <v>387</v>
      </c>
      <c r="AT51" s="6" t="s">
        <v>389</v>
      </c>
      <c r="AU51" s="6" t="s">
        <v>394</v>
      </c>
      <c r="AV51" s="6"/>
      <c r="AW51" s="6"/>
      <c r="AX51" s="6" t="s">
        <v>394</v>
      </c>
      <c r="AY51" s="6"/>
      <c r="AZ51" s="6"/>
      <c r="BA51" s="6" t="s">
        <v>379</v>
      </c>
      <c r="BB51" s="6" t="s">
        <v>387</v>
      </c>
      <c r="BC51" s="6" t="s">
        <v>389</v>
      </c>
      <c r="BD51" s="6" t="s">
        <v>379</v>
      </c>
      <c r="BE51" s="6" t="s">
        <v>387</v>
      </c>
      <c r="BF51" s="6" t="s">
        <v>389</v>
      </c>
      <c r="BG51" s="6" t="s">
        <v>394</v>
      </c>
      <c r="BH51" s="6"/>
      <c r="BI51" s="6"/>
      <c r="BJ51" s="6" t="s">
        <v>394</v>
      </c>
      <c r="BK51" s="6"/>
      <c r="BL51" s="6"/>
      <c r="BM51" s="6" t="s">
        <v>394</v>
      </c>
      <c r="BN51" s="6"/>
      <c r="BO51" s="6"/>
      <c r="BP51" s="6" t="s">
        <v>394</v>
      </c>
      <c r="BQ51" s="6"/>
      <c r="BR51" s="6"/>
      <c r="BS51" s="7"/>
      <c r="BT51" s="20"/>
      <c r="BU51" s="20"/>
      <c r="BV51" s="20"/>
      <c r="BW51" s="20"/>
      <c r="BX51" s="20"/>
      <c r="BY51" s="42">
        <f>X51/10000</f>
        <v>1.0112</v>
      </c>
      <c r="BZ51" s="42">
        <f>Y51/10000</f>
        <v>0.5056</v>
      </c>
    </row>
    <row r="52" ht="77.1" hidden="1" customHeight="1" spans="1:75">
      <c r="A52" s="6">
        <v>47</v>
      </c>
      <c r="B52" s="6" t="s">
        <v>223</v>
      </c>
      <c r="C52" s="6" t="s">
        <v>557</v>
      </c>
      <c r="D52" s="7" t="s">
        <v>396</v>
      </c>
      <c r="E52" s="6"/>
      <c r="F52" s="6"/>
      <c r="G52" s="6" t="s">
        <v>707</v>
      </c>
      <c r="H52" s="6" t="s">
        <v>133</v>
      </c>
      <c r="I52" s="6"/>
      <c r="J52" s="6">
        <v>202404</v>
      </c>
      <c r="K52" s="6">
        <v>202506</v>
      </c>
      <c r="L52" s="7" t="s">
        <v>14</v>
      </c>
      <c r="M52" s="6"/>
      <c r="N52" s="6"/>
      <c r="O52" s="6"/>
      <c r="P52" s="6"/>
      <c r="Q52" s="6" t="s">
        <v>434</v>
      </c>
      <c r="R52" s="6" t="s">
        <v>435</v>
      </c>
      <c r="S52" s="6" t="s">
        <v>379</v>
      </c>
      <c r="T52" s="6"/>
      <c r="U52" s="6" t="s">
        <v>15</v>
      </c>
      <c r="V52" s="6"/>
      <c r="W52" s="6"/>
      <c r="X52" s="6">
        <v>10543</v>
      </c>
      <c r="Y52" s="6">
        <v>5000</v>
      </c>
      <c r="Z52" s="6"/>
      <c r="AA52" s="6" t="s">
        <v>129</v>
      </c>
      <c r="AB52" s="6"/>
      <c r="AC52" s="6"/>
      <c r="AD52" s="6" t="s">
        <v>382</v>
      </c>
      <c r="AE52" s="6" t="s">
        <v>224</v>
      </c>
      <c r="AF52" s="6" t="s">
        <v>78</v>
      </c>
      <c r="AG52" s="6"/>
      <c r="AH52" s="6"/>
      <c r="AI52" s="6" t="s">
        <v>457</v>
      </c>
      <c r="AJ52" s="7">
        <v>13848539369</v>
      </c>
      <c r="AK52" s="6"/>
      <c r="AL52" s="6"/>
      <c r="AM52" s="6"/>
      <c r="AN52" s="7"/>
      <c r="AO52" s="7"/>
      <c r="AP52" s="6"/>
      <c r="AQ52" s="7" t="str">
        <f t="shared" si="0"/>
        <v/>
      </c>
      <c r="AR52" s="6" t="s">
        <v>386</v>
      </c>
      <c r="AS52" s="6" t="s">
        <v>387</v>
      </c>
      <c r="AT52" s="6" t="s">
        <v>573</v>
      </c>
      <c r="AU52" s="6" t="s">
        <v>394</v>
      </c>
      <c r="AV52" s="6"/>
      <c r="AW52" s="6"/>
      <c r="AX52" s="6" t="s">
        <v>394</v>
      </c>
      <c r="AY52" s="6"/>
      <c r="AZ52" s="6"/>
      <c r="BA52" s="6" t="s">
        <v>386</v>
      </c>
      <c r="BB52" s="6"/>
      <c r="BC52" s="6"/>
      <c r="BD52" s="6" t="s">
        <v>386</v>
      </c>
      <c r="BE52" s="6"/>
      <c r="BF52" s="6"/>
      <c r="BG52" s="6" t="s">
        <v>394</v>
      </c>
      <c r="BH52" s="6"/>
      <c r="BI52" s="6"/>
      <c r="BJ52" s="6" t="s">
        <v>394</v>
      </c>
      <c r="BK52" s="6"/>
      <c r="BL52" s="6"/>
      <c r="BM52" s="6" t="s">
        <v>394</v>
      </c>
      <c r="BN52" s="6"/>
      <c r="BO52" s="6"/>
      <c r="BP52" s="6" t="s">
        <v>394</v>
      </c>
      <c r="BQ52" s="6"/>
      <c r="BR52" s="6"/>
      <c r="BS52" s="13"/>
      <c r="BT52" s="13"/>
      <c r="BU52" s="13"/>
      <c r="BV52" s="13"/>
      <c r="BW52" s="13"/>
    </row>
    <row r="53" ht="77.1" hidden="1" customHeight="1" spans="1:78">
      <c r="A53" s="6">
        <v>48</v>
      </c>
      <c r="B53" s="36" t="s">
        <v>195</v>
      </c>
      <c r="C53" s="6" t="s">
        <v>557</v>
      </c>
      <c r="D53" s="6" t="s">
        <v>439</v>
      </c>
      <c r="E53" s="6" t="s">
        <v>439</v>
      </c>
      <c r="F53" s="6"/>
      <c r="G53" s="6" t="s">
        <v>441</v>
      </c>
      <c r="H53" s="6" t="s">
        <v>133</v>
      </c>
      <c r="I53" s="6"/>
      <c r="J53" s="6">
        <v>202405</v>
      </c>
      <c r="K53" s="6">
        <v>202512</v>
      </c>
      <c r="L53" s="6" t="s">
        <v>14</v>
      </c>
      <c r="M53" s="6"/>
      <c r="N53" s="6"/>
      <c r="O53" s="6"/>
      <c r="P53" s="6"/>
      <c r="Q53" s="6" t="s">
        <v>491</v>
      </c>
      <c r="R53" s="6" t="s">
        <v>493</v>
      </c>
      <c r="S53" s="6" t="s">
        <v>379</v>
      </c>
      <c r="T53" s="6" t="s">
        <v>558</v>
      </c>
      <c r="U53" s="6" t="s">
        <v>15</v>
      </c>
      <c r="V53" s="6"/>
      <c r="W53" s="6"/>
      <c r="X53" s="6">
        <v>300000</v>
      </c>
      <c r="Y53" s="6">
        <v>250000</v>
      </c>
      <c r="Z53" s="6"/>
      <c r="AA53" s="6" t="s">
        <v>129</v>
      </c>
      <c r="AB53" s="6"/>
      <c r="AC53" s="34" t="s">
        <v>559</v>
      </c>
      <c r="AD53" s="6" t="s">
        <v>560</v>
      </c>
      <c r="AE53" s="6" t="s">
        <v>196</v>
      </c>
      <c r="AF53" s="6" t="s">
        <v>197</v>
      </c>
      <c r="AG53" s="6"/>
      <c r="AH53" s="6"/>
      <c r="AI53" s="6" t="s">
        <v>1020</v>
      </c>
      <c r="AJ53" s="6">
        <v>13676737718</v>
      </c>
      <c r="AK53" s="6"/>
      <c r="AL53" s="6"/>
      <c r="AM53" s="6"/>
      <c r="AN53" s="7"/>
      <c r="AO53" s="7"/>
      <c r="AP53" s="6"/>
      <c r="AQ53" s="7" t="str">
        <f t="shared" si="0"/>
        <v/>
      </c>
      <c r="AR53" s="6" t="s">
        <v>386</v>
      </c>
      <c r="AS53" s="6" t="s">
        <v>387</v>
      </c>
      <c r="AT53" s="6" t="s">
        <v>573</v>
      </c>
      <c r="AU53" s="6" t="s">
        <v>386</v>
      </c>
      <c r="AV53" s="6" t="s">
        <v>388</v>
      </c>
      <c r="AW53" s="6" t="s">
        <v>573</v>
      </c>
      <c r="AX53" s="6" t="s">
        <v>386</v>
      </c>
      <c r="AY53" s="6" t="s">
        <v>388</v>
      </c>
      <c r="AZ53" s="6" t="s">
        <v>573</v>
      </c>
      <c r="BA53" s="6" t="s">
        <v>386</v>
      </c>
      <c r="BB53" s="6" t="s">
        <v>387</v>
      </c>
      <c r="BC53" s="6" t="s">
        <v>573</v>
      </c>
      <c r="BD53" s="6" t="s">
        <v>386</v>
      </c>
      <c r="BE53" s="6" t="s">
        <v>387</v>
      </c>
      <c r="BF53" s="6" t="s">
        <v>573</v>
      </c>
      <c r="BG53" s="6" t="s">
        <v>386</v>
      </c>
      <c r="BH53" s="6"/>
      <c r="BI53" s="6"/>
      <c r="BJ53" s="6" t="s">
        <v>386</v>
      </c>
      <c r="BK53" s="6"/>
      <c r="BL53" s="6"/>
      <c r="BM53" s="6" t="s">
        <v>394</v>
      </c>
      <c r="BN53" s="6"/>
      <c r="BO53" s="6"/>
      <c r="BP53" s="6" t="s">
        <v>394</v>
      </c>
      <c r="BQ53" s="6"/>
      <c r="BR53" s="6"/>
      <c r="BS53" s="6"/>
      <c r="BT53" s="13" t="s">
        <v>425</v>
      </c>
      <c r="BU53" s="13"/>
      <c r="BV53" s="13"/>
      <c r="BW53" s="13"/>
      <c r="BY53" s="42">
        <f>X53/10000</f>
        <v>30</v>
      </c>
      <c r="BZ53" s="42">
        <f>Y53/10000</f>
        <v>25</v>
      </c>
    </row>
    <row r="54" ht="77.1" hidden="1" customHeight="1" spans="1:78">
      <c r="A54" s="6">
        <v>49</v>
      </c>
      <c r="B54" s="36" t="s">
        <v>848</v>
      </c>
      <c r="C54" s="6" t="s">
        <v>557</v>
      </c>
      <c r="D54" s="6" t="s">
        <v>439</v>
      </c>
      <c r="E54" s="6"/>
      <c r="F54" s="6"/>
      <c r="G54" s="6" t="s">
        <v>376</v>
      </c>
      <c r="H54" s="6" t="s">
        <v>133</v>
      </c>
      <c r="I54" s="6"/>
      <c r="J54" s="6">
        <v>202405</v>
      </c>
      <c r="K54" s="6">
        <v>202510</v>
      </c>
      <c r="L54" s="6" t="s">
        <v>14</v>
      </c>
      <c r="M54" s="6"/>
      <c r="N54" s="6"/>
      <c r="O54" s="6"/>
      <c r="P54" s="6"/>
      <c r="Q54" s="6" t="s">
        <v>378</v>
      </c>
      <c r="R54" s="6" t="s">
        <v>380</v>
      </c>
      <c r="S54" s="6" t="s">
        <v>379</v>
      </c>
      <c r="T54" s="6" t="s">
        <v>558</v>
      </c>
      <c r="U54" s="6" t="s">
        <v>15</v>
      </c>
      <c r="V54" s="6"/>
      <c r="W54" s="6"/>
      <c r="X54" s="6">
        <v>720000</v>
      </c>
      <c r="Y54" s="6">
        <v>200000</v>
      </c>
      <c r="Z54" s="6"/>
      <c r="AA54" s="6" t="s">
        <v>129</v>
      </c>
      <c r="AB54" s="6"/>
      <c r="AC54" s="6" t="s">
        <v>708</v>
      </c>
      <c r="AD54" s="6" t="s">
        <v>560</v>
      </c>
      <c r="AE54" s="6" t="s">
        <v>192</v>
      </c>
      <c r="AF54" s="6" t="s">
        <v>144</v>
      </c>
      <c r="AG54" s="6"/>
      <c r="AH54" s="6"/>
      <c r="AI54" s="6" t="s">
        <v>582</v>
      </c>
      <c r="AJ54" s="6">
        <v>17372739449</v>
      </c>
      <c r="AK54" s="6"/>
      <c r="AL54" s="6"/>
      <c r="AM54" s="6"/>
      <c r="AN54" s="7"/>
      <c r="AO54" s="7"/>
      <c r="AP54" s="6"/>
      <c r="AQ54" s="7" t="str">
        <f t="shared" si="0"/>
        <v/>
      </c>
      <c r="AR54" s="6" t="s">
        <v>386</v>
      </c>
      <c r="AS54" s="6" t="s">
        <v>387</v>
      </c>
      <c r="AT54" s="6" t="s">
        <v>573</v>
      </c>
      <c r="AU54" s="6" t="s">
        <v>386</v>
      </c>
      <c r="AV54" s="6" t="s">
        <v>388</v>
      </c>
      <c r="AW54" s="6" t="s">
        <v>573</v>
      </c>
      <c r="AX54" s="6" t="s">
        <v>386</v>
      </c>
      <c r="AY54" s="6" t="s">
        <v>388</v>
      </c>
      <c r="AZ54" s="6" t="s">
        <v>573</v>
      </c>
      <c r="BA54" s="6" t="s">
        <v>386</v>
      </c>
      <c r="BB54" s="6" t="s">
        <v>387</v>
      </c>
      <c r="BC54" s="6" t="s">
        <v>573</v>
      </c>
      <c r="BD54" s="6" t="s">
        <v>386</v>
      </c>
      <c r="BE54" s="6" t="s">
        <v>387</v>
      </c>
      <c r="BF54" s="6" t="s">
        <v>573</v>
      </c>
      <c r="BG54" s="6" t="s">
        <v>386</v>
      </c>
      <c r="BH54" s="6"/>
      <c r="BI54" s="6"/>
      <c r="BJ54" s="6" t="s">
        <v>386</v>
      </c>
      <c r="BK54" s="6"/>
      <c r="BL54" s="6"/>
      <c r="BM54" s="6" t="s">
        <v>394</v>
      </c>
      <c r="BN54" s="6"/>
      <c r="BO54" s="6"/>
      <c r="BP54" s="6" t="s">
        <v>394</v>
      </c>
      <c r="BQ54" s="6"/>
      <c r="BR54" s="6"/>
      <c r="BS54" s="6"/>
      <c r="BT54" s="13"/>
      <c r="BU54" s="13"/>
      <c r="BV54" s="13"/>
      <c r="BW54" s="13"/>
      <c r="BY54" s="42"/>
      <c r="BZ54" s="42"/>
    </row>
    <row r="55" ht="77.1" hidden="1" customHeight="1" spans="1:78">
      <c r="A55" s="6">
        <v>50</v>
      </c>
      <c r="B55" s="36" t="s">
        <v>1573</v>
      </c>
      <c r="C55" s="6" t="s">
        <v>557</v>
      </c>
      <c r="D55" s="6" t="s">
        <v>439</v>
      </c>
      <c r="E55" s="6"/>
      <c r="F55" s="6"/>
      <c r="G55" s="6" t="s">
        <v>376</v>
      </c>
      <c r="H55" s="6" t="s">
        <v>133</v>
      </c>
      <c r="I55" s="6"/>
      <c r="J55" s="6">
        <v>202405</v>
      </c>
      <c r="K55" s="6">
        <v>202510</v>
      </c>
      <c r="L55" s="6" t="s">
        <v>14</v>
      </c>
      <c r="M55" s="6"/>
      <c r="N55" s="6"/>
      <c r="O55" s="6"/>
      <c r="P55" s="6"/>
      <c r="Q55" s="6" t="s">
        <v>378</v>
      </c>
      <c r="R55" s="6" t="s">
        <v>380</v>
      </c>
      <c r="S55" s="6" t="s">
        <v>379</v>
      </c>
      <c r="T55" s="6" t="s">
        <v>558</v>
      </c>
      <c r="U55" s="6" t="s">
        <v>15</v>
      </c>
      <c r="V55" s="6"/>
      <c r="W55" s="6"/>
      <c r="X55" s="6">
        <v>400000</v>
      </c>
      <c r="Y55" s="6">
        <v>100000</v>
      </c>
      <c r="Z55" s="6"/>
      <c r="AA55" s="6" t="s">
        <v>129</v>
      </c>
      <c r="AB55" s="6"/>
      <c r="AC55" s="34" t="s">
        <v>559</v>
      </c>
      <c r="AD55" s="6" t="s">
        <v>560</v>
      </c>
      <c r="AE55" s="6" t="s">
        <v>194</v>
      </c>
      <c r="AF55" s="6" t="s">
        <v>144</v>
      </c>
      <c r="AG55" s="6"/>
      <c r="AH55" s="6"/>
      <c r="AI55" s="6" t="s">
        <v>582</v>
      </c>
      <c r="AJ55" s="6">
        <v>17372739449</v>
      </c>
      <c r="AK55" s="6"/>
      <c r="AL55" s="6"/>
      <c r="AM55" s="6"/>
      <c r="AN55" s="7"/>
      <c r="AO55" s="7"/>
      <c r="AP55" s="6"/>
      <c r="AQ55" s="7" t="str">
        <f t="shared" si="0"/>
        <v/>
      </c>
      <c r="AR55" s="6" t="s">
        <v>386</v>
      </c>
      <c r="AS55" s="6" t="s">
        <v>387</v>
      </c>
      <c r="AT55" s="6" t="s">
        <v>573</v>
      </c>
      <c r="AU55" s="6" t="s">
        <v>386</v>
      </c>
      <c r="AV55" s="6" t="s">
        <v>388</v>
      </c>
      <c r="AW55" s="6" t="s">
        <v>573</v>
      </c>
      <c r="AX55" s="6" t="s">
        <v>386</v>
      </c>
      <c r="AY55" s="6" t="s">
        <v>388</v>
      </c>
      <c r="AZ55" s="6" t="s">
        <v>573</v>
      </c>
      <c r="BA55" s="6" t="s">
        <v>386</v>
      </c>
      <c r="BB55" s="6" t="s">
        <v>387</v>
      </c>
      <c r="BC55" s="6" t="s">
        <v>573</v>
      </c>
      <c r="BD55" s="6" t="s">
        <v>386</v>
      </c>
      <c r="BE55" s="6" t="s">
        <v>387</v>
      </c>
      <c r="BF55" s="6" t="s">
        <v>573</v>
      </c>
      <c r="BG55" s="6" t="s">
        <v>386</v>
      </c>
      <c r="BH55" s="6"/>
      <c r="BI55" s="6"/>
      <c r="BJ55" s="6" t="s">
        <v>386</v>
      </c>
      <c r="BK55" s="6"/>
      <c r="BL55" s="6"/>
      <c r="BM55" s="6" t="s">
        <v>394</v>
      </c>
      <c r="BN55" s="6"/>
      <c r="BO55" s="6"/>
      <c r="BP55" s="6" t="s">
        <v>394</v>
      </c>
      <c r="BQ55" s="6"/>
      <c r="BR55" s="6"/>
      <c r="BS55" s="13"/>
      <c r="BT55" s="13"/>
      <c r="BU55" s="13"/>
      <c r="BV55" s="13"/>
      <c r="BW55" s="13"/>
      <c r="BY55" s="42"/>
      <c r="BZ55" s="42"/>
    </row>
    <row r="56" ht="77.1" hidden="1" customHeight="1" spans="1:78">
      <c r="A56" s="6">
        <v>52</v>
      </c>
      <c r="B56" s="36" t="s">
        <v>992</v>
      </c>
      <c r="C56" s="6" t="s">
        <v>557</v>
      </c>
      <c r="D56" s="6" t="s">
        <v>439</v>
      </c>
      <c r="E56" s="6" t="s">
        <v>439</v>
      </c>
      <c r="F56" s="6"/>
      <c r="G56" s="6" t="s">
        <v>441</v>
      </c>
      <c r="H56" s="6" t="s">
        <v>133</v>
      </c>
      <c r="I56" s="6"/>
      <c r="J56" s="6">
        <v>202405</v>
      </c>
      <c r="K56" s="6">
        <v>202512</v>
      </c>
      <c r="L56" s="6" t="s">
        <v>14</v>
      </c>
      <c r="M56" s="6"/>
      <c r="N56" s="6"/>
      <c r="O56" s="6"/>
      <c r="P56" s="6"/>
      <c r="Q56" s="6" t="s">
        <v>491</v>
      </c>
      <c r="R56" s="6" t="s">
        <v>493</v>
      </c>
      <c r="S56" s="6" t="s">
        <v>379</v>
      </c>
      <c r="T56" s="6" t="s">
        <v>558</v>
      </c>
      <c r="U56" s="6" t="s">
        <v>15</v>
      </c>
      <c r="V56" s="6"/>
      <c r="W56" s="6"/>
      <c r="X56" s="6">
        <v>300000</v>
      </c>
      <c r="Y56" s="6">
        <v>100000</v>
      </c>
      <c r="Z56" s="6"/>
      <c r="AA56" s="6" t="s">
        <v>129</v>
      </c>
      <c r="AB56" s="6"/>
      <c r="AC56" s="34" t="s">
        <v>559</v>
      </c>
      <c r="AD56" s="6" t="s">
        <v>560</v>
      </c>
      <c r="AE56" s="6" t="s">
        <v>1030</v>
      </c>
      <c r="AF56" s="6" t="s">
        <v>1068</v>
      </c>
      <c r="AG56" s="6"/>
      <c r="AH56" s="6"/>
      <c r="AI56" s="6" t="s">
        <v>1069</v>
      </c>
      <c r="AJ56" s="6">
        <v>13224852939</v>
      </c>
      <c r="AK56" s="6"/>
      <c r="AL56" s="6"/>
      <c r="AM56" s="6"/>
      <c r="AN56" s="7"/>
      <c r="AO56" s="7"/>
      <c r="AP56" s="6"/>
      <c r="AQ56" s="7" t="str">
        <f t="shared" si="0"/>
        <v/>
      </c>
      <c r="AR56" s="6" t="s">
        <v>386</v>
      </c>
      <c r="AS56" s="6" t="s">
        <v>387</v>
      </c>
      <c r="AT56" s="6" t="s">
        <v>573</v>
      </c>
      <c r="AU56" s="6" t="s">
        <v>394</v>
      </c>
      <c r="AV56" s="6"/>
      <c r="AW56" s="6"/>
      <c r="AX56" s="6" t="s">
        <v>394</v>
      </c>
      <c r="AY56" s="6"/>
      <c r="AZ56" s="6"/>
      <c r="BA56" s="6" t="s">
        <v>386</v>
      </c>
      <c r="BB56" s="6" t="s">
        <v>387</v>
      </c>
      <c r="BC56" s="6" t="s">
        <v>573</v>
      </c>
      <c r="BD56" s="6" t="s">
        <v>386</v>
      </c>
      <c r="BE56" s="6" t="s">
        <v>387</v>
      </c>
      <c r="BF56" s="6" t="s">
        <v>573</v>
      </c>
      <c r="BG56" s="6" t="s">
        <v>394</v>
      </c>
      <c r="BH56" s="6"/>
      <c r="BI56" s="6"/>
      <c r="BJ56" s="6" t="s">
        <v>394</v>
      </c>
      <c r="BK56" s="6"/>
      <c r="BL56" s="6"/>
      <c r="BM56" s="6" t="s">
        <v>394</v>
      </c>
      <c r="BN56" s="6"/>
      <c r="BO56" s="6"/>
      <c r="BP56" s="6" t="s">
        <v>394</v>
      </c>
      <c r="BQ56" s="6"/>
      <c r="BR56" s="6"/>
      <c r="BS56" s="13" t="s">
        <v>889</v>
      </c>
      <c r="BT56" s="13" t="s">
        <v>425</v>
      </c>
      <c r="BU56" s="13"/>
      <c r="BV56" s="13"/>
      <c r="BW56" s="13"/>
      <c r="BY56" s="42">
        <f t="shared" ref="BY56:BZ60" si="6">X56/10000</f>
        <v>30</v>
      </c>
      <c r="BZ56" s="42">
        <f t="shared" si="6"/>
        <v>10</v>
      </c>
    </row>
    <row r="57" ht="77.1" hidden="1" customHeight="1" spans="1:78">
      <c r="A57" s="6">
        <v>53</v>
      </c>
      <c r="B57" s="36" t="s">
        <v>198</v>
      </c>
      <c r="C57" s="6" t="s">
        <v>557</v>
      </c>
      <c r="D57" s="6" t="s">
        <v>439</v>
      </c>
      <c r="E57" s="6" t="s">
        <v>439</v>
      </c>
      <c r="F57" s="6"/>
      <c r="G57" s="6" t="s">
        <v>441</v>
      </c>
      <c r="H57" s="6" t="s">
        <v>133</v>
      </c>
      <c r="I57" s="6">
        <v>202405</v>
      </c>
      <c r="J57" s="6">
        <v>202405</v>
      </c>
      <c r="K57" s="6">
        <v>202510</v>
      </c>
      <c r="L57" s="6" t="s">
        <v>14</v>
      </c>
      <c r="M57" s="6"/>
      <c r="N57" s="6"/>
      <c r="O57" s="6"/>
      <c r="P57" s="6"/>
      <c r="Q57" s="6" t="s">
        <v>882</v>
      </c>
      <c r="R57" s="6" t="s">
        <v>883</v>
      </c>
      <c r="S57" s="6" t="s">
        <v>379</v>
      </c>
      <c r="T57" s="6" t="s">
        <v>558</v>
      </c>
      <c r="U57" s="6" t="s">
        <v>15</v>
      </c>
      <c r="V57" s="6"/>
      <c r="W57" s="6"/>
      <c r="X57" s="6">
        <v>100000</v>
      </c>
      <c r="Y57" s="6">
        <v>55000</v>
      </c>
      <c r="Z57" s="6"/>
      <c r="AA57" s="6" t="s">
        <v>129</v>
      </c>
      <c r="AB57" s="6"/>
      <c r="AC57" s="6" t="s">
        <v>708</v>
      </c>
      <c r="AD57" s="6" t="s">
        <v>560</v>
      </c>
      <c r="AE57" s="6" t="s">
        <v>1189</v>
      </c>
      <c r="AF57" s="6" t="s">
        <v>200</v>
      </c>
      <c r="AG57" s="6"/>
      <c r="AH57" s="6"/>
      <c r="AI57" s="6" t="s">
        <v>901</v>
      </c>
      <c r="AJ57" s="6">
        <v>13342904741</v>
      </c>
      <c r="AK57" s="6"/>
      <c r="AL57" s="6"/>
      <c r="AM57" s="6"/>
      <c r="AN57" s="6"/>
      <c r="AO57" s="6"/>
      <c r="AP57" s="6"/>
      <c r="AQ57" s="7" t="str">
        <f t="shared" si="0"/>
        <v/>
      </c>
      <c r="AR57" s="6" t="s">
        <v>386</v>
      </c>
      <c r="AS57" s="6" t="s">
        <v>387</v>
      </c>
      <c r="AT57" s="6" t="s">
        <v>573</v>
      </c>
      <c r="AU57" s="6" t="s">
        <v>394</v>
      </c>
      <c r="AV57" s="6"/>
      <c r="AW57" s="6"/>
      <c r="AX57" s="6" t="s">
        <v>394</v>
      </c>
      <c r="AY57" s="6"/>
      <c r="AZ57" s="6"/>
      <c r="BA57" s="6" t="s">
        <v>386</v>
      </c>
      <c r="BB57" s="6" t="s">
        <v>387</v>
      </c>
      <c r="BC57" s="6" t="s">
        <v>573</v>
      </c>
      <c r="BD57" s="6" t="s">
        <v>386</v>
      </c>
      <c r="BE57" s="6" t="s">
        <v>387</v>
      </c>
      <c r="BF57" s="6" t="s">
        <v>573</v>
      </c>
      <c r="BG57" s="6" t="s">
        <v>394</v>
      </c>
      <c r="BH57" s="6"/>
      <c r="BI57" s="6"/>
      <c r="BJ57" s="6" t="s">
        <v>394</v>
      </c>
      <c r="BK57" s="6"/>
      <c r="BL57" s="6"/>
      <c r="BM57" s="6" t="s">
        <v>394</v>
      </c>
      <c r="BN57" s="6"/>
      <c r="BO57" s="6"/>
      <c r="BP57" s="6" t="s">
        <v>394</v>
      </c>
      <c r="BQ57" s="6"/>
      <c r="BR57" s="6"/>
      <c r="BY57" s="42">
        <f t="shared" si="6"/>
        <v>10</v>
      </c>
      <c r="BZ57" s="42">
        <f t="shared" si="6"/>
        <v>5.5</v>
      </c>
    </row>
    <row r="58" ht="77.1" hidden="1" customHeight="1" spans="1:78">
      <c r="A58" s="6">
        <v>54</v>
      </c>
      <c r="B58" s="36" t="s">
        <v>1145</v>
      </c>
      <c r="C58" s="6" t="s">
        <v>557</v>
      </c>
      <c r="D58" s="6" t="s">
        <v>439</v>
      </c>
      <c r="E58" s="6" t="s">
        <v>439</v>
      </c>
      <c r="F58" s="6"/>
      <c r="G58" s="6" t="s">
        <v>441</v>
      </c>
      <c r="H58" s="6" t="s">
        <v>133</v>
      </c>
      <c r="I58" s="6"/>
      <c r="J58" s="6">
        <v>202405</v>
      </c>
      <c r="K58" s="6">
        <v>202512</v>
      </c>
      <c r="L58" s="6" t="s">
        <v>14</v>
      </c>
      <c r="M58" s="6"/>
      <c r="N58" s="6"/>
      <c r="O58" s="6"/>
      <c r="P58" s="6"/>
      <c r="Q58" s="6" t="s">
        <v>882</v>
      </c>
      <c r="R58" s="6" t="s">
        <v>883</v>
      </c>
      <c r="S58" s="6" t="s">
        <v>379</v>
      </c>
      <c r="T58" s="6" t="s">
        <v>558</v>
      </c>
      <c r="U58" s="6" t="s">
        <v>15</v>
      </c>
      <c r="V58" s="6"/>
      <c r="W58" s="6"/>
      <c r="X58" s="6">
        <v>100000</v>
      </c>
      <c r="Y58" s="6">
        <v>50000</v>
      </c>
      <c r="Z58" s="6"/>
      <c r="AA58" s="6" t="s">
        <v>129</v>
      </c>
      <c r="AB58" s="6"/>
      <c r="AC58" s="6" t="s">
        <v>708</v>
      </c>
      <c r="AD58" s="6" t="s">
        <v>560</v>
      </c>
      <c r="AE58" s="6" t="s">
        <v>1190</v>
      </c>
      <c r="AF58" s="6" t="s">
        <v>203</v>
      </c>
      <c r="AG58" s="6"/>
      <c r="AH58" s="6"/>
      <c r="AI58" s="6" t="s">
        <v>901</v>
      </c>
      <c r="AJ58" s="6">
        <v>13342904741</v>
      </c>
      <c r="AK58" s="6"/>
      <c r="AL58" s="6"/>
      <c r="AM58" s="6"/>
      <c r="AN58" s="7"/>
      <c r="AO58" s="7"/>
      <c r="AP58" s="6"/>
      <c r="AQ58" s="7" t="str">
        <f t="shared" si="0"/>
        <v/>
      </c>
      <c r="AR58" s="6" t="s">
        <v>386</v>
      </c>
      <c r="AS58" s="6" t="s">
        <v>387</v>
      </c>
      <c r="AT58" s="6" t="s">
        <v>573</v>
      </c>
      <c r="AU58" s="6" t="s">
        <v>394</v>
      </c>
      <c r="AV58" s="6"/>
      <c r="AW58" s="6"/>
      <c r="AX58" s="6" t="s">
        <v>394</v>
      </c>
      <c r="AY58" s="6"/>
      <c r="AZ58" s="6"/>
      <c r="BA58" s="6" t="s">
        <v>386</v>
      </c>
      <c r="BB58" s="6" t="s">
        <v>387</v>
      </c>
      <c r="BC58" s="6" t="s">
        <v>573</v>
      </c>
      <c r="BD58" s="6" t="s">
        <v>386</v>
      </c>
      <c r="BE58" s="6" t="s">
        <v>387</v>
      </c>
      <c r="BF58" s="6" t="s">
        <v>573</v>
      </c>
      <c r="BG58" s="6" t="s">
        <v>394</v>
      </c>
      <c r="BH58" s="6"/>
      <c r="BI58" s="6"/>
      <c r="BJ58" s="6" t="s">
        <v>394</v>
      </c>
      <c r="BK58" s="6"/>
      <c r="BL58" s="6"/>
      <c r="BM58" s="6" t="s">
        <v>394</v>
      </c>
      <c r="BN58" s="6"/>
      <c r="BO58" s="6"/>
      <c r="BP58" s="6" t="s">
        <v>394</v>
      </c>
      <c r="BQ58" s="6"/>
      <c r="BR58" s="6"/>
      <c r="BS58" s="13"/>
      <c r="BT58" s="13"/>
      <c r="BU58" s="13"/>
      <c r="BV58" s="13" t="s">
        <v>906</v>
      </c>
      <c r="BW58" s="13"/>
      <c r="BY58" s="42">
        <f t="shared" si="6"/>
        <v>10</v>
      </c>
      <c r="BZ58" s="42">
        <f t="shared" si="6"/>
        <v>5</v>
      </c>
    </row>
    <row r="59" ht="77.1" hidden="1" customHeight="1" spans="1:78">
      <c r="A59" s="6">
        <v>55</v>
      </c>
      <c r="B59" s="36" t="s">
        <v>700</v>
      </c>
      <c r="C59" s="7" t="s">
        <v>557</v>
      </c>
      <c r="D59" s="7" t="s">
        <v>374</v>
      </c>
      <c r="E59" s="6" t="s">
        <v>1059</v>
      </c>
      <c r="F59" s="6"/>
      <c r="G59" s="6" t="s">
        <v>398</v>
      </c>
      <c r="H59" s="6">
        <v>2024</v>
      </c>
      <c r="I59" s="6"/>
      <c r="J59" s="6">
        <v>202404</v>
      </c>
      <c r="K59" s="6">
        <v>202412</v>
      </c>
      <c r="L59" s="6" t="s">
        <v>14</v>
      </c>
      <c r="M59" s="6"/>
      <c r="N59" s="6"/>
      <c r="O59" s="6"/>
      <c r="P59" s="6"/>
      <c r="Q59" s="6" t="s">
        <v>378</v>
      </c>
      <c r="R59" s="6" t="s">
        <v>380</v>
      </c>
      <c r="S59" s="6" t="s">
        <v>379</v>
      </c>
      <c r="T59" s="6"/>
      <c r="U59" s="6" t="s">
        <v>15</v>
      </c>
      <c r="V59" s="6"/>
      <c r="W59" s="6"/>
      <c r="X59" s="6">
        <v>50000</v>
      </c>
      <c r="Y59" s="6">
        <v>50000</v>
      </c>
      <c r="Z59" s="6"/>
      <c r="AA59" s="6" t="s">
        <v>129</v>
      </c>
      <c r="AB59" s="6"/>
      <c r="AC59" s="34" t="s">
        <v>559</v>
      </c>
      <c r="AD59" s="6" t="s">
        <v>560</v>
      </c>
      <c r="AE59" s="6" t="s">
        <v>701</v>
      </c>
      <c r="AF59" s="6" t="s">
        <v>157</v>
      </c>
      <c r="AG59" s="6"/>
      <c r="AH59" s="6"/>
      <c r="AI59" s="7" t="s">
        <v>604</v>
      </c>
      <c r="AJ59" s="7">
        <v>18686155174</v>
      </c>
      <c r="AK59" s="7"/>
      <c r="AL59" s="7"/>
      <c r="AM59" s="7"/>
      <c r="AN59" s="7"/>
      <c r="AO59" s="7"/>
      <c r="AP59" s="7"/>
      <c r="AQ59" s="7" t="str">
        <f t="shared" si="0"/>
        <v/>
      </c>
      <c r="AR59" s="7" t="s">
        <v>386</v>
      </c>
      <c r="AS59" s="7" t="s">
        <v>387</v>
      </c>
      <c r="AT59" s="7" t="s">
        <v>573</v>
      </c>
      <c r="AU59" s="7" t="s">
        <v>394</v>
      </c>
      <c r="AV59" s="7"/>
      <c r="AW59" s="7"/>
      <c r="AX59" s="7" t="s">
        <v>394</v>
      </c>
      <c r="AY59" s="7"/>
      <c r="AZ59" s="7"/>
      <c r="BA59" s="7" t="s">
        <v>386</v>
      </c>
      <c r="BB59" s="7" t="s">
        <v>387</v>
      </c>
      <c r="BC59" s="7" t="s">
        <v>573</v>
      </c>
      <c r="BD59" s="7" t="s">
        <v>386</v>
      </c>
      <c r="BE59" s="7" t="s">
        <v>387</v>
      </c>
      <c r="BF59" s="7" t="s">
        <v>573</v>
      </c>
      <c r="BG59" s="7" t="s">
        <v>394</v>
      </c>
      <c r="BH59" s="7"/>
      <c r="BI59" s="7"/>
      <c r="BJ59" s="7" t="s">
        <v>394</v>
      </c>
      <c r="BK59" s="7"/>
      <c r="BL59" s="7"/>
      <c r="BM59" s="7" t="s">
        <v>394</v>
      </c>
      <c r="BN59" s="7"/>
      <c r="BO59" s="7"/>
      <c r="BP59" s="7" t="s">
        <v>394</v>
      </c>
      <c r="BQ59" s="7"/>
      <c r="BR59" s="7"/>
      <c r="BY59" s="42">
        <f t="shared" si="6"/>
        <v>5</v>
      </c>
      <c r="BZ59" s="42">
        <f t="shared" si="6"/>
        <v>5</v>
      </c>
    </row>
    <row r="60" ht="77.1" hidden="1" customHeight="1" spans="1:78">
      <c r="A60" s="6">
        <v>56</v>
      </c>
      <c r="B60" s="36" t="s">
        <v>207</v>
      </c>
      <c r="C60" s="7" t="s">
        <v>557</v>
      </c>
      <c r="D60" s="7" t="s">
        <v>374</v>
      </c>
      <c r="E60" s="6" t="s">
        <v>1059</v>
      </c>
      <c r="F60" s="6"/>
      <c r="G60" s="6" t="s">
        <v>890</v>
      </c>
      <c r="H60" s="6" t="s">
        <v>133</v>
      </c>
      <c r="I60" s="6"/>
      <c r="J60" s="6">
        <v>202404</v>
      </c>
      <c r="K60" s="6">
        <v>202512</v>
      </c>
      <c r="L60" s="6" t="s">
        <v>14</v>
      </c>
      <c r="M60" s="6"/>
      <c r="N60" s="6"/>
      <c r="O60" s="6"/>
      <c r="P60" s="6"/>
      <c r="Q60" s="6" t="s">
        <v>401</v>
      </c>
      <c r="R60" s="6" t="s">
        <v>402</v>
      </c>
      <c r="S60" s="6" t="s">
        <v>379</v>
      </c>
      <c r="T60" s="6" t="s">
        <v>558</v>
      </c>
      <c r="U60" s="6" t="s">
        <v>15</v>
      </c>
      <c r="V60" s="6"/>
      <c r="W60" s="6"/>
      <c r="X60" s="6">
        <v>100000</v>
      </c>
      <c r="Y60" s="6">
        <v>40000</v>
      </c>
      <c r="Z60" s="6"/>
      <c r="AA60" s="6" t="s">
        <v>129</v>
      </c>
      <c r="AB60" s="6"/>
      <c r="AC60" s="6" t="s">
        <v>708</v>
      </c>
      <c r="AD60" s="6" t="s">
        <v>560</v>
      </c>
      <c r="AE60" s="6" t="s">
        <v>208</v>
      </c>
      <c r="AF60" s="6" t="s">
        <v>209</v>
      </c>
      <c r="AG60" s="6"/>
      <c r="AH60" s="6"/>
      <c r="AI60" s="6" t="s">
        <v>709</v>
      </c>
      <c r="AJ60" s="6">
        <v>18686194567</v>
      </c>
      <c r="AK60" s="6"/>
      <c r="AL60" s="6"/>
      <c r="AM60" s="6"/>
      <c r="AN60" s="7"/>
      <c r="AO60" s="7"/>
      <c r="AP60" s="6"/>
      <c r="AQ60" s="7" t="str">
        <f t="shared" si="0"/>
        <v/>
      </c>
      <c r="AR60" s="6" t="s">
        <v>386</v>
      </c>
      <c r="AS60" s="6" t="s">
        <v>387</v>
      </c>
      <c r="AT60" s="6" t="s">
        <v>573</v>
      </c>
      <c r="AU60" s="6" t="s">
        <v>386</v>
      </c>
      <c r="AV60" s="6" t="s">
        <v>388</v>
      </c>
      <c r="AW60" s="6" t="s">
        <v>573</v>
      </c>
      <c r="AX60" s="6" t="s">
        <v>386</v>
      </c>
      <c r="AY60" s="6" t="s">
        <v>388</v>
      </c>
      <c r="AZ60" s="6" t="s">
        <v>573</v>
      </c>
      <c r="BA60" s="6" t="s">
        <v>386</v>
      </c>
      <c r="BB60" s="6" t="s">
        <v>387</v>
      </c>
      <c r="BC60" s="6" t="s">
        <v>573</v>
      </c>
      <c r="BD60" s="6" t="s">
        <v>386</v>
      </c>
      <c r="BE60" s="6" t="s">
        <v>387</v>
      </c>
      <c r="BF60" s="6" t="s">
        <v>573</v>
      </c>
      <c r="BG60" s="6" t="s">
        <v>386</v>
      </c>
      <c r="BH60" s="6" t="s">
        <v>388</v>
      </c>
      <c r="BI60" s="6" t="s">
        <v>573</v>
      </c>
      <c r="BJ60" s="6" t="s">
        <v>386</v>
      </c>
      <c r="BK60" s="6" t="s">
        <v>388</v>
      </c>
      <c r="BL60" s="6" t="s">
        <v>573</v>
      </c>
      <c r="BM60" s="6" t="s">
        <v>394</v>
      </c>
      <c r="BN60" s="6"/>
      <c r="BO60" s="6"/>
      <c r="BP60" s="6" t="s">
        <v>394</v>
      </c>
      <c r="BQ60" s="6"/>
      <c r="BR60" s="6"/>
      <c r="BS60" s="13"/>
      <c r="BT60" s="13" t="s">
        <v>425</v>
      </c>
      <c r="BU60" s="13"/>
      <c r="BV60" s="13"/>
      <c r="BW60" s="13"/>
      <c r="BY60" s="42">
        <f t="shared" si="6"/>
        <v>10</v>
      </c>
      <c r="BZ60" s="42">
        <f t="shared" si="6"/>
        <v>4</v>
      </c>
    </row>
    <row r="61" ht="66.95" hidden="1" customHeight="1" spans="1:78">
      <c r="A61" s="6">
        <v>51</v>
      </c>
      <c r="B61" s="36" t="s">
        <v>852</v>
      </c>
      <c r="C61" s="6" t="s">
        <v>557</v>
      </c>
      <c r="D61" s="7" t="s">
        <v>439</v>
      </c>
      <c r="E61" s="6"/>
      <c r="F61" s="6"/>
      <c r="G61" s="6" t="s">
        <v>376</v>
      </c>
      <c r="H61" s="6">
        <v>2024</v>
      </c>
      <c r="I61" s="6"/>
      <c r="J61" s="6">
        <v>202405</v>
      </c>
      <c r="K61" s="6">
        <v>202412</v>
      </c>
      <c r="L61" s="6" t="s">
        <v>14</v>
      </c>
      <c r="M61" s="6"/>
      <c r="N61" s="6"/>
      <c r="O61" s="6"/>
      <c r="P61" s="6"/>
      <c r="Q61" s="6" t="s">
        <v>378</v>
      </c>
      <c r="R61" s="6" t="s">
        <v>380</v>
      </c>
      <c r="S61" s="6" t="s">
        <v>379</v>
      </c>
      <c r="T61" s="6" t="s">
        <v>558</v>
      </c>
      <c r="U61" s="6" t="s">
        <v>15</v>
      </c>
      <c r="V61" s="6"/>
      <c r="W61" s="6"/>
      <c r="X61" s="6">
        <v>30000</v>
      </c>
      <c r="Y61" s="6">
        <v>30000</v>
      </c>
      <c r="Z61" s="6"/>
      <c r="AA61" s="6" t="s">
        <v>129</v>
      </c>
      <c r="AB61" s="6"/>
      <c r="AC61" s="6" t="s">
        <v>708</v>
      </c>
      <c r="AD61" s="6" t="s">
        <v>560</v>
      </c>
      <c r="AE61" s="6" t="s">
        <v>853</v>
      </c>
      <c r="AF61" s="6" t="s">
        <v>144</v>
      </c>
      <c r="AG61" s="6"/>
      <c r="AH61" s="6"/>
      <c r="AI61" s="6" t="s">
        <v>582</v>
      </c>
      <c r="AJ61" s="6">
        <v>17372739449</v>
      </c>
      <c r="AK61" s="6"/>
      <c r="AL61" s="6"/>
      <c r="AM61" s="6"/>
      <c r="AN61" s="7"/>
      <c r="AO61" s="7"/>
      <c r="AP61" s="6"/>
      <c r="AQ61" s="7" t="str">
        <f t="shared" si="0"/>
        <v/>
      </c>
      <c r="AR61" s="6" t="s">
        <v>386</v>
      </c>
      <c r="AS61" s="6" t="s">
        <v>387</v>
      </c>
      <c r="AT61" s="6" t="s">
        <v>573</v>
      </c>
      <c r="AU61" s="6" t="s">
        <v>386</v>
      </c>
      <c r="AV61" s="6" t="s">
        <v>388</v>
      </c>
      <c r="AW61" s="6" t="s">
        <v>573</v>
      </c>
      <c r="AX61" s="6" t="s">
        <v>386</v>
      </c>
      <c r="AY61" s="6" t="s">
        <v>388</v>
      </c>
      <c r="AZ61" s="6" t="s">
        <v>573</v>
      </c>
      <c r="BA61" s="6" t="s">
        <v>386</v>
      </c>
      <c r="BB61" s="6" t="s">
        <v>387</v>
      </c>
      <c r="BC61" s="6" t="s">
        <v>573</v>
      </c>
      <c r="BD61" s="6" t="s">
        <v>386</v>
      </c>
      <c r="BE61" s="6" t="s">
        <v>387</v>
      </c>
      <c r="BF61" s="6" t="s">
        <v>573</v>
      </c>
      <c r="BG61" s="6" t="s">
        <v>386</v>
      </c>
      <c r="BH61" s="6" t="s">
        <v>388</v>
      </c>
      <c r="BI61" s="6" t="s">
        <v>573</v>
      </c>
      <c r="BJ61" s="6" t="s">
        <v>386</v>
      </c>
      <c r="BK61" s="6" t="s">
        <v>388</v>
      </c>
      <c r="BL61" s="6" t="s">
        <v>573</v>
      </c>
      <c r="BM61" s="6" t="s">
        <v>394</v>
      </c>
      <c r="BN61" s="6"/>
      <c r="BO61" s="6"/>
      <c r="BP61" s="6" t="s">
        <v>394</v>
      </c>
      <c r="BQ61" s="6"/>
      <c r="BR61" s="6"/>
      <c r="BS61" s="6"/>
      <c r="BT61" s="6"/>
      <c r="BU61" s="6"/>
      <c r="BV61" s="6"/>
      <c r="BW61" s="6"/>
      <c r="BY61" s="42"/>
      <c r="BZ61" s="42"/>
    </row>
    <row r="62" ht="77.1" hidden="1" customHeight="1" spans="1:75">
      <c r="A62" s="6">
        <v>58</v>
      </c>
      <c r="B62" s="36" t="s">
        <v>136</v>
      </c>
      <c r="C62" s="6" t="s">
        <v>557</v>
      </c>
      <c r="D62" s="7" t="s">
        <v>439</v>
      </c>
      <c r="E62" s="6"/>
      <c r="F62" s="6"/>
      <c r="G62" s="6" t="s">
        <v>441</v>
      </c>
      <c r="H62" s="6" t="s">
        <v>133</v>
      </c>
      <c r="I62" s="6"/>
      <c r="J62" s="6">
        <v>202403</v>
      </c>
      <c r="K62" s="6">
        <v>202505</v>
      </c>
      <c r="L62" s="7" t="s">
        <v>14</v>
      </c>
      <c r="M62" s="6"/>
      <c r="N62" s="6"/>
      <c r="O62" s="6"/>
      <c r="P62" s="6"/>
      <c r="Q62" s="6" t="s">
        <v>378</v>
      </c>
      <c r="R62" s="6" t="s">
        <v>380</v>
      </c>
      <c r="S62" s="6" t="s">
        <v>379</v>
      </c>
      <c r="T62" s="6" t="s">
        <v>558</v>
      </c>
      <c r="U62" s="6" t="s">
        <v>15</v>
      </c>
      <c r="V62" s="6"/>
      <c r="W62" s="6"/>
      <c r="X62" s="6">
        <v>50000</v>
      </c>
      <c r="Y62" s="6">
        <v>20000</v>
      </c>
      <c r="Z62" s="6"/>
      <c r="AA62" s="6" t="s">
        <v>129</v>
      </c>
      <c r="AB62" s="6"/>
      <c r="AC62" s="34" t="s">
        <v>559</v>
      </c>
      <c r="AD62" s="6" t="s">
        <v>560</v>
      </c>
      <c r="AE62" s="6" t="s">
        <v>137</v>
      </c>
      <c r="AF62" s="6" t="s">
        <v>138</v>
      </c>
      <c r="AG62" s="6"/>
      <c r="AH62" s="6"/>
      <c r="AI62" s="7" t="s">
        <v>1147</v>
      </c>
      <c r="AJ62" s="7">
        <v>18245015393</v>
      </c>
      <c r="AK62" s="6"/>
      <c r="AL62" s="6"/>
      <c r="AM62" s="6"/>
      <c r="AN62" s="7"/>
      <c r="AO62" s="7"/>
      <c r="AP62" s="6"/>
      <c r="AQ62" s="7" t="str">
        <f t="shared" si="0"/>
        <v/>
      </c>
      <c r="AR62" s="6" t="s">
        <v>386</v>
      </c>
      <c r="AS62" s="6" t="s">
        <v>387</v>
      </c>
      <c r="AT62" s="6" t="s">
        <v>573</v>
      </c>
      <c r="AU62" s="6" t="s">
        <v>394</v>
      </c>
      <c r="AV62" s="6"/>
      <c r="AW62" s="6"/>
      <c r="AX62" s="6" t="s">
        <v>394</v>
      </c>
      <c r="AY62" s="6"/>
      <c r="AZ62" s="6"/>
      <c r="BA62" s="6" t="s">
        <v>386</v>
      </c>
      <c r="BB62" s="6" t="s">
        <v>387</v>
      </c>
      <c r="BC62" s="6" t="s">
        <v>573</v>
      </c>
      <c r="BD62" s="6" t="s">
        <v>386</v>
      </c>
      <c r="BE62" s="6" t="s">
        <v>387</v>
      </c>
      <c r="BF62" s="6" t="s">
        <v>573</v>
      </c>
      <c r="BG62" s="6" t="s">
        <v>394</v>
      </c>
      <c r="BH62" s="6"/>
      <c r="BI62" s="6"/>
      <c r="BJ62" s="6" t="s">
        <v>394</v>
      </c>
      <c r="BK62" s="6"/>
      <c r="BL62" s="6"/>
      <c r="BM62" s="6" t="s">
        <v>394</v>
      </c>
      <c r="BN62" s="6"/>
      <c r="BO62" s="6"/>
      <c r="BP62" s="6" t="s">
        <v>394</v>
      </c>
      <c r="BQ62" s="6"/>
      <c r="BR62" s="6"/>
      <c r="BS62" s="6"/>
      <c r="BT62" s="6"/>
      <c r="BU62" s="6"/>
      <c r="BV62" s="6"/>
      <c r="BW62" s="6"/>
    </row>
    <row r="63" ht="77.1" hidden="1" customHeight="1" spans="1:78">
      <c r="A63" s="6">
        <v>59</v>
      </c>
      <c r="B63" s="36" t="s">
        <v>145</v>
      </c>
      <c r="C63" s="7" t="s">
        <v>557</v>
      </c>
      <c r="D63" s="7" t="s">
        <v>374</v>
      </c>
      <c r="E63" s="6" t="s">
        <v>1051</v>
      </c>
      <c r="F63" s="6" t="s">
        <v>595</v>
      </c>
      <c r="G63" s="6" t="s">
        <v>406</v>
      </c>
      <c r="H63" s="6" t="s">
        <v>133</v>
      </c>
      <c r="I63" s="6">
        <v>202105</v>
      </c>
      <c r="J63" s="6">
        <v>202404</v>
      </c>
      <c r="K63" s="6">
        <v>202510</v>
      </c>
      <c r="L63" s="6" t="s">
        <v>14</v>
      </c>
      <c r="M63" s="6"/>
      <c r="N63" s="6"/>
      <c r="O63" s="6"/>
      <c r="P63" s="6"/>
      <c r="Q63" s="6" t="s">
        <v>574</v>
      </c>
      <c r="R63" s="6" t="s">
        <v>493</v>
      </c>
      <c r="S63" s="6" t="s">
        <v>379</v>
      </c>
      <c r="T63" s="6"/>
      <c r="U63" s="6" t="s">
        <v>15</v>
      </c>
      <c r="V63" s="6"/>
      <c r="W63" s="6"/>
      <c r="X63" s="6">
        <v>30000</v>
      </c>
      <c r="Y63" s="6">
        <v>15000</v>
      </c>
      <c r="Z63" s="6"/>
      <c r="AA63" s="6" t="s">
        <v>129</v>
      </c>
      <c r="AB63" s="6"/>
      <c r="AC63" s="34" t="s">
        <v>559</v>
      </c>
      <c r="AD63" s="6" t="s">
        <v>560</v>
      </c>
      <c r="AE63" s="6" t="s">
        <v>146</v>
      </c>
      <c r="AF63" s="6" t="s">
        <v>147</v>
      </c>
      <c r="AG63" s="6"/>
      <c r="AH63" s="6"/>
      <c r="AI63" s="7" t="s">
        <v>575</v>
      </c>
      <c r="AJ63" s="7">
        <v>17678032434</v>
      </c>
      <c r="AK63" s="7">
        <v>30</v>
      </c>
      <c r="AL63" s="7"/>
      <c r="AM63" s="7"/>
      <c r="AN63" s="7"/>
      <c r="AO63" s="7"/>
      <c r="AP63" s="7"/>
      <c r="AQ63" s="7" t="str">
        <f t="shared" si="0"/>
        <v/>
      </c>
      <c r="AR63" s="7" t="s">
        <v>386</v>
      </c>
      <c r="AS63" s="7" t="s">
        <v>387</v>
      </c>
      <c r="AT63" s="7" t="s">
        <v>573</v>
      </c>
      <c r="AU63" s="7" t="s">
        <v>394</v>
      </c>
      <c r="AV63" s="7"/>
      <c r="AW63" s="7"/>
      <c r="AX63" s="7" t="s">
        <v>394</v>
      </c>
      <c r="AY63" s="7"/>
      <c r="AZ63" s="7"/>
      <c r="BA63" s="7" t="s">
        <v>386</v>
      </c>
      <c r="BB63" s="7" t="s">
        <v>387</v>
      </c>
      <c r="BC63" s="7" t="s">
        <v>573</v>
      </c>
      <c r="BD63" s="7" t="s">
        <v>386</v>
      </c>
      <c r="BE63" s="7" t="s">
        <v>387</v>
      </c>
      <c r="BF63" s="7" t="s">
        <v>573</v>
      </c>
      <c r="BG63" s="7" t="s">
        <v>394</v>
      </c>
      <c r="BH63" s="7"/>
      <c r="BI63" s="7"/>
      <c r="BJ63" s="7" t="s">
        <v>394</v>
      </c>
      <c r="BK63" s="7"/>
      <c r="BL63" s="7"/>
      <c r="BM63" s="7" t="s">
        <v>394</v>
      </c>
      <c r="BN63" s="7"/>
      <c r="BO63" s="7"/>
      <c r="BP63" s="7" t="s">
        <v>394</v>
      </c>
      <c r="BQ63" s="7"/>
      <c r="BR63" s="7"/>
      <c r="BS63" s="7" t="s">
        <v>386</v>
      </c>
      <c r="BT63" s="7"/>
      <c r="BU63" s="7"/>
      <c r="BV63" s="7"/>
      <c r="BW63" s="7"/>
      <c r="BY63" s="42">
        <f t="shared" ref="BY63:BZ67" si="7">X63/10000</f>
        <v>3</v>
      </c>
      <c r="BZ63" s="42">
        <f t="shared" si="7"/>
        <v>1.5</v>
      </c>
    </row>
    <row r="64" ht="77.1" hidden="1" customHeight="1" spans="1:78">
      <c r="A64" s="6">
        <v>60</v>
      </c>
      <c r="B64" s="36" t="s">
        <v>993</v>
      </c>
      <c r="C64" s="6" t="s">
        <v>557</v>
      </c>
      <c r="D64" s="6" t="s">
        <v>439</v>
      </c>
      <c r="E64" s="6" t="s">
        <v>439</v>
      </c>
      <c r="F64" s="6"/>
      <c r="G64" s="6" t="s">
        <v>441</v>
      </c>
      <c r="H64" s="6" t="s">
        <v>133</v>
      </c>
      <c r="I64" s="6">
        <v>202405</v>
      </c>
      <c r="J64" s="6">
        <v>202405</v>
      </c>
      <c r="K64" s="6">
        <v>202510</v>
      </c>
      <c r="L64" s="6" t="s">
        <v>14</v>
      </c>
      <c r="M64" s="6"/>
      <c r="N64" s="6"/>
      <c r="O64" s="6"/>
      <c r="P64" s="6"/>
      <c r="Q64" s="6" t="s">
        <v>574</v>
      </c>
      <c r="R64" s="6" t="s">
        <v>493</v>
      </c>
      <c r="S64" s="6" t="s">
        <v>379</v>
      </c>
      <c r="T64" s="6" t="s">
        <v>558</v>
      </c>
      <c r="U64" s="6" t="s">
        <v>15</v>
      </c>
      <c r="V64" s="6"/>
      <c r="W64" s="6" t="s">
        <v>723</v>
      </c>
      <c r="X64" s="6">
        <v>10000</v>
      </c>
      <c r="Y64" s="6">
        <v>5000</v>
      </c>
      <c r="Z64" s="6"/>
      <c r="AA64" s="6" t="s">
        <v>129</v>
      </c>
      <c r="AB64" s="6" t="s">
        <v>416</v>
      </c>
      <c r="AC64" s="6" t="s">
        <v>708</v>
      </c>
      <c r="AD64" s="6" t="s">
        <v>560</v>
      </c>
      <c r="AE64" s="6" t="s">
        <v>1032</v>
      </c>
      <c r="AF64" s="6" t="s">
        <v>1194</v>
      </c>
      <c r="AG64" s="6"/>
      <c r="AH64" s="6"/>
      <c r="AI64" s="6" t="s">
        <v>1195</v>
      </c>
      <c r="AJ64" s="6">
        <v>18601018845</v>
      </c>
      <c r="AK64" s="7"/>
      <c r="AL64" s="7"/>
      <c r="AM64" s="7"/>
      <c r="AN64" s="7"/>
      <c r="AO64" s="7"/>
      <c r="AP64" s="7"/>
      <c r="AQ64" s="7" t="str">
        <f t="shared" si="0"/>
        <v/>
      </c>
      <c r="AR64" s="7" t="s">
        <v>386</v>
      </c>
      <c r="AS64" s="7" t="s">
        <v>387</v>
      </c>
      <c r="AT64" s="7" t="s">
        <v>573</v>
      </c>
      <c r="AU64" s="7" t="s">
        <v>394</v>
      </c>
      <c r="AV64" s="7"/>
      <c r="AW64" s="7"/>
      <c r="AX64" s="7" t="s">
        <v>394</v>
      </c>
      <c r="AY64" s="7"/>
      <c r="AZ64" s="7"/>
      <c r="BA64" s="7" t="s">
        <v>394</v>
      </c>
      <c r="BB64" s="7"/>
      <c r="BC64" s="7"/>
      <c r="BD64" s="7" t="s">
        <v>394</v>
      </c>
      <c r="BE64" s="7"/>
      <c r="BF64" s="7"/>
      <c r="BG64" s="7" t="s">
        <v>394</v>
      </c>
      <c r="BH64" s="7"/>
      <c r="BI64" s="7"/>
      <c r="BJ64" s="7" t="s">
        <v>394</v>
      </c>
      <c r="BK64" s="7"/>
      <c r="BL64" s="7"/>
      <c r="BM64" s="7" t="s">
        <v>394</v>
      </c>
      <c r="BN64" s="7"/>
      <c r="BO64" s="7"/>
      <c r="BP64" s="7" t="s">
        <v>394</v>
      </c>
      <c r="BQ64" s="7"/>
      <c r="BR64" s="7"/>
      <c r="BS64" s="7"/>
      <c r="BT64" s="7"/>
      <c r="BU64" s="7"/>
      <c r="BV64" s="7"/>
      <c r="BW64" s="7"/>
      <c r="BY64" s="42">
        <f t="shared" si="7"/>
        <v>1</v>
      </c>
      <c r="BZ64" s="42">
        <f t="shared" si="7"/>
        <v>0.5</v>
      </c>
    </row>
    <row r="65" ht="77.1" hidden="1" customHeight="1" spans="1:78">
      <c r="A65" s="6">
        <v>61</v>
      </c>
      <c r="B65" s="36" t="s">
        <v>995</v>
      </c>
      <c r="C65" s="6" t="s">
        <v>557</v>
      </c>
      <c r="D65" s="6" t="s">
        <v>439</v>
      </c>
      <c r="E65" s="6" t="s">
        <v>439</v>
      </c>
      <c r="F65" s="6"/>
      <c r="G65" s="6" t="s">
        <v>441</v>
      </c>
      <c r="H65" s="6" t="s">
        <v>133</v>
      </c>
      <c r="I65" s="6"/>
      <c r="J65" s="6">
        <v>202403</v>
      </c>
      <c r="K65" s="6">
        <v>202512</v>
      </c>
      <c r="L65" s="6" t="s">
        <v>14</v>
      </c>
      <c r="M65" s="6"/>
      <c r="N65" s="6"/>
      <c r="O65" s="6"/>
      <c r="P65" s="6"/>
      <c r="Q65" s="6" t="s">
        <v>378</v>
      </c>
      <c r="R65" s="6" t="s">
        <v>380</v>
      </c>
      <c r="S65" s="6" t="s">
        <v>379</v>
      </c>
      <c r="T65" s="6"/>
      <c r="U65" s="6" t="s">
        <v>15</v>
      </c>
      <c r="V65" s="6"/>
      <c r="W65" s="6"/>
      <c r="X65" s="6">
        <v>10000</v>
      </c>
      <c r="Y65" s="6">
        <v>5000</v>
      </c>
      <c r="Z65" s="6"/>
      <c r="AA65" s="6" t="s">
        <v>129</v>
      </c>
      <c r="AB65" s="6"/>
      <c r="AC65" s="34" t="s">
        <v>559</v>
      </c>
      <c r="AD65" s="6" t="s">
        <v>560</v>
      </c>
      <c r="AE65" s="6" t="s">
        <v>1041</v>
      </c>
      <c r="AF65" s="6" t="s">
        <v>1197</v>
      </c>
      <c r="AG65" s="6"/>
      <c r="AH65" s="6"/>
      <c r="AI65" s="6" t="s">
        <v>1198</v>
      </c>
      <c r="AJ65" s="6">
        <v>13304725783</v>
      </c>
      <c r="AK65" s="6"/>
      <c r="AL65" s="6"/>
      <c r="AM65" s="6"/>
      <c r="AN65" s="7"/>
      <c r="AO65" s="7"/>
      <c r="AP65" s="6"/>
      <c r="AQ65" s="7" t="str">
        <f t="shared" si="0"/>
        <v/>
      </c>
      <c r="AR65" s="6" t="s">
        <v>386</v>
      </c>
      <c r="AS65" s="6" t="s">
        <v>387</v>
      </c>
      <c r="AT65" s="6" t="s">
        <v>573</v>
      </c>
      <c r="AU65" s="6" t="str">
        <f>AX65</f>
        <v>无需办理</v>
      </c>
      <c r="AV65" s="6" t="s">
        <v>388</v>
      </c>
      <c r="AW65" s="6" t="s">
        <v>573</v>
      </c>
      <c r="AX65" s="6" t="s">
        <v>394</v>
      </c>
      <c r="AY65" s="6" t="s">
        <v>388</v>
      </c>
      <c r="AZ65" s="6" t="s">
        <v>573</v>
      </c>
      <c r="BA65" s="6" t="s">
        <v>386</v>
      </c>
      <c r="BB65" s="6" t="s">
        <v>387</v>
      </c>
      <c r="BC65" s="6" t="s">
        <v>573</v>
      </c>
      <c r="BD65" s="6" t="s">
        <v>386</v>
      </c>
      <c r="BE65" s="6" t="s">
        <v>387</v>
      </c>
      <c r="BF65" s="6" t="s">
        <v>573</v>
      </c>
      <c r="BG65" s="6" t="s">
        <v>394</v>
      </c>
      <c r="BH65" s="6"/>
      <c r="BI65" s="6"/>
      <c r="BJ65" s="6" t="s">
        <v>394</v>
      </c>
      <c r="BK65" s="6"/>
      <c r="BL65" s="6"/>
      <c r="BM65" s="6" t="s">
        <v>394</v>
      </c>
      <c r="BN65" s="6"/>
      <c r="BO65" s="6"/>
      <c r="BP65" s="6" t="s">
        <v>394</v>
      </c>
      <c r="BQ65" s="6"/>
      <c r="BR65" s="6"/>
      <c r="BS65" s="6"/>
      <c r="BT65" s="6"/>
      <c r="BU65" s="6"/>
      <c r="BV65" s="6"/>
      <c r="BW65" s="6"/>
      <c r="BY65" s="42">
        <f t="shared" si="7"/>
        <v>1</v>
      </c>
      <c r="BZ65" s="42">
        <f t="shared" si="7"/>
        <v>0.5</v>
      </c>
    </row>
    <row r="66" ht="77.1" hidden="1" customHeight="1" spans="1:78">
      <c r="A66" s="6">
        <v>62</v>
      </c>
      <c r="B66" s="36" t="s">
        <v>220</v>
      </c>
      <c r="C66" s="6" t="s">
        <v>783</v>
      </c>
      <c r="D66" s="7" t="s">
        <v>374</v>
      </c>
      <c r="E66" s="6" t="s">
        <v>1059</v>
      </c>
      <c r="F66" s="6" t="s">
        <v>1396</v>
      </c>
      <c r="G66" s="6" t="s">
        <v>406</v>
      </c>
      <c r="H66" s="6" t="s">
        <v>133</v>
      </c>
      <c r="I66" s="6">
        <v>202306</v>
      </c>
      <c r="J66" s="7">
        <v>202403</v>
      </c>
      <c r="K66" s="6">
        <v>202512</v>
      </c>
      <c r="L66" s="6" t="s">
        <v>14</v>
      </c>
      <c r="M66" s="6"/>
      <c r="N66" s="6"/>
      <c r="O66" s="6"/>
      <c r="P66" s="6"/>
      <c r="Q66" s="6" t="s">
        <v>445</v>
      </c>
      <c r="R66" s="6" t="s">
        <v>493</v>
      </c>
      <c r="S66" s="6" t="s">
        <v>379</v>
      </c>
      <c r="T66" s="6"/>
      <c r="U66" s="6" t="s">
        <v>15</v>
      </c>
      <c r="V66" s="6">
        <v>45051</v>
      </c>
      <c r="W66" s="6"/>
      <c r="X66" s="6">
        <v>15000</v>
      </c>
      <c r="Y66" s="6">
        <v>3000</v>
      </c>
      <c r="Z66" s="6" t="s">
        <v>784</v>
      </c>
      <c r="AA66" s="6" t="s">
        <v>129</v>
      </c>
      <c r="AB66" s="6" t="s">
        <v>495</v>
      </c>
      <c r="AC66" s="34" t="s">
        <v>559</v>
      </c>
      <c r="AD66" s="6" t="s">
        <v>560</v>
      </c>
      <c r="AE66" s="6" t="s">
        <v>221</v>
      </c>
      <c r="AF66" s="6" t="s">
        <v>222</v>
      </c>
      <c r="AG66" s="6" t="s">
        <v>785</v>
      </c>
      <c r="AH66" s="6">
        <v>18847222888</v>
      </c>
      <c r="AI66" s="6" t="s">
        <v>786</v>
      </c>
      <c r="AJ66" s="7">
        <v>13484722390</v>
      </c>
      <c r="AK66" s="7">
        <v>150</v>
      </c>
      <c r="AL66" s="7">
        <v>60</v>
      </c>
      <c r="AM66" s="7">
        <v>1324.79</v>
      </c>
      <c r="AN66" s="7">
        <v>7300</v>
      </c>
      <c r="AO66" s="7">
        <v>0</v>
      </c>
      <c r="AP66" s="7">
        <v>0</v>
      </c>
      <c r="AQ66" s="7" t="str">
        <f t="shared" si="0"/>
        <v>办结</v>
      </c>
      <c r="AR66" s="7" t="s">
        <v>379</v>
      </c>
      <c r="AS66" s="7" t="s">
        <v>387</v>
      </c>
      <c r="AT66" s="7" t="s">
        <v>389</v>
      </c>
      <c r="AU66" s="6" t="str">
        <f>AX66</f>
        <v>是</v>
      </c>
      <c r="AV66" s="7" t="s">
        <v>388</v>
      </c>
      <c r="AW66" s="7" t="s">
        <v>573</v>
      </c>
      <c r="AX66" s="7" t="s">
        <v>379</v>
      </c>
      <c r="AY66" s="7" t="s">
        <v>388</v>
      </c>
      <c r="AZ66" s="7" t="s">
        <v>573</v>
      </c>
      <c r="BA66" s="7" t="s">
        <v>394</v>
      </c>
      <c r="BB66" s="7" t="s">
        <v>387</v>
      </c>
      <c r="BC66" s="7" t="s">
        <v>573</v>
      </c>
      <c r="BD66" s="7" t="s">
        <v>394</v>
      </c>
      <c r="BE66" s="7" t="s">
        <v>387</v>
      </c>
      <c r="BF66" s="7" t="s">
        <v>389</v>
      </c>
      <c r="BG66" s="7" t="s">
        <v>394</v>
      </c>
      <c r="BH66" s="7"/>
      <c r="BI66" s="7"/>
      <c r="BJ66" s="7" t="s">
        <v>394</v>
      </c>
      <c r="BK66" s="7"/>
      <c r="BL66" s="7"/>
      <c r="BM66" s="7" t="s">
        <v>394</v>
      </c>
      <c r="BN66" s="7"/>
      <c r="BO66" s="7"/>
      <c r="BP66" s="7" t="s">
        <v>394</v>
      </c>
      <c r="BQ66" s="7"/>
      <c r="BR66" s="7"/>
      <c r="BS66" s="7"/>
      <c r="BT66" s="7"/>
      <c r="BU66" s="7"/>
      <c r="BV66" s="7"/>
      <c r="BW66" s="7"/>
      <c r="BY66" s="42">
        <f t="shared" si="7"/>
        <v>1.5</v>
      </c>
      <c r="BZ66" s="42">
        <f t="shared" si="7"/>
        <v>0.3</v>
      </c>
    </row>
    <row r="67" ht="77.1" customHeight="1" spans="1:78">
      <c r="A67" s="6" t="s">
        <v>1570</v>
      </c>
      <c r="B67" s="23" t="s">
        <v>1535</v>
      </c>
      <c r="C67" s="6" t="s">
        <v>557</v>
      </c>
      <c r="D67" s="7" t="s">
        <v>439</v>
      </c>
      <c r="E67" s="6"/>
      <c r="F67" s="6"/>
      <c r="G67" s="6" t="s">
        <v>441</v>
      </c>
      <c r="H67" s="6" t="s">
        <v>133</v>
      </c>
      <c r="I67" s="6"/>
      <c r="J67" s="6">
        <v>202405</v>
      </c>
      <c r="K67" s="6">
        <v>202512</v>
      </c>
      <c r="L67" s="6" t="s">
        <v>14</v>
      </c>
      <c r="M67" s="6"/>
      <c r="N67" s="6"/>
      <c r="O67" s="6"/>
      <c r="P67" s="6"/>
      <c r="Q67" s="6" t="s">
        <v>882</v>
      </c>
      <c r="R67" s="6" t="s">
        <v>883</v>
      </c>
      <c r="S67" s="7" t="s">
        <v>379</v>
      </c>
      <c r="T67" s="6" t="s">
        <v>558</v>
      </c>
      <c r="U67" s="6" t="s">
        <v>15</v>
      </c>
      <c r="V67" s="6"/>
      <c r="W67" s="6"/>
      <c r="X67" s="6">
        <v>100000</v>
      </c>
      <c r="Y67" s="6">
        <v>70000</v>
      </c>
      <c r="Z67" s="6"/>
      <c r="AA67" s="6" t="s">
        <v>129</v>
      </c>
      <c r="AB67" s="6"/>
      <c r="AC67" s="6" t="s">
        <v>1570</v>
      </c>
      <c r="AD67" s="6" t="s">
        <v>884</v>
      </c>
      <c r="AE67" s="6" t="s">
        <v>1536</v>
      </c>
      <c r="AF67" s="6" t="s">
        <v>1537</v>
      </c>
      <c r="AG67" s="6"/>
      <c r="AH67" s="6"/>
      <c r="AI67" s="6" t="s">
        <v>1538</v>
      </c>
      <c r="AJ67" s="6">
        <v>13917003755</v>
      </c>
      <c r="AK67" s="6"/>
      <c r="AL67" s="6"/>
      <c r="AM67" s="6"/>
      <c r="AN67" s="7"/>
      <c r="AO67" s="7"/>
      <c r="AP67" s="6"/>
      <c r="AQ67" s="7" t="str">
        <f t="shared" si="0"/>
        <v/>
      </c>
      <c r="AR67" s="6" t="s">
        <v>386</v>
      </c>
      <c r="AS67" s="6" t="s">
        <v>387</v>
      </c>
      <c r="AT67" s="6" t="s">
        <v>573</v>
      </c>
      <c r="AU67" s="6" t="s">
        <v>394</v>
      </c>
      <c r="AV67" s="6"/>
      <c r="AW67" s="6"/>
      <c r="AX67" s="6" t="s">
        <v>394</v>
      </c>
      <c r="AY67" s="6"/>
      <c r="AZ67" s="6"/>
      <c r="BA67" s="6" t="s">
        <v>386</v>
      </c>
      <c r="BB67" s="6" t="s">
        <v>387</v>
      </c>
      <c r="BC67" s="6" t="s">
        <v>573</v>
      </c>
      <c r="BD67" s="6" t="s">
        <v>386</v>
      </c>
      <c r="BE67" s="6" t="s">
        <v>387</v>
      </c>
      <c r="BF67" s="6" t="s">
        <v>573</v>
      </c>
      <c r="BG67" s="6" t="s">
        <v>394</v>
      </c>
      <c r="BH67" s="6"/>
      <c r="BI67" s="6"/>
      <c r="BJ67" s="6" t="s">
        <v>394</v>
      </c>
      <c r="BK67" s="6"/>
      <c r="BL67" s="6"/>
      <c r="BM67" s="6" t="s">
        <v>394</v>
      </c>
      <c r="BN67" s="6"/>
      <c r="BO67" s="6"/>
      <c r="BP67" s="6" t="s">
        <v>394</v>
      </c>
      <c r="BQ67" s="6"/>
      <c r="BR67" s="6"/>
      <c r="BS67" s="6"/>
      <c r="BT67" s="6"/>
      <c r="BU67" s="13"/>
      <c r="BV67" s="13"/>
      <c r="BW67" s="13"/>
      <c r="BY67" s="42">
        <f t="shared" si="7"/>
        <v>10</v>
      </c>
      <c r="BZ67" s="42">
        <f t="shared" si="7"/>
        <v>7</v>
      </c>
    </row>
    <row r="68" ht="92.1" customHeight="1" spans="1:75">
      <c r="A68" s="6" t="s">
        <v>1570</v>
      </c>
      <c r="B68" s="23" t="s">
        <v>1556</v>
      </c>
      <c r="C68" s="6" t="s">
        <v>557</v>
      </c>
      <c r="D68" s="7" t="s">
        <v>439</v>
      </c>
      <c r="E68" s="6"/>
      <c r="F68" s="6"/>
      <c r="G68" s="6" t="s">
        <v>441</v>
      </c>
      <c r="H68" s="6" t="s">
        <v>133</v>
      </c>
      <c r="I68" s="6"/>
      <c r="J68" s="6">
        <v>202403</v>
      </c>
      <c r="K68" s="6">
        <v>202505</v>
      </c>
      <c r="L68" s="7" t="s">
        <v>14</v>
      </c>
      <c r="M68" s="6"/>
      <c r="N68" s="6"/>
      <c r="O68" s="6"/>
      <c r="P68" s="6"/>
      <c r="Q68" s="6" t="s">
        <v>491</v>
      </c>
      <c r="R68" s="6" t="s">
        <v>493</v>
      </c>
      <c r="S68" s="6" t="s">
        <v>379</v>
      </c>
      <c r="T68" s="6" t="s">
        <v>558</v>
      </c>
      <c r="U68" s="6" t="s">
        <v>15</v>
      </c>
      <c r="V68" s="6"/>
      <c r="W68" s="6"/>
      <c r="X68" s="6">
        <v>120000</v>
      </c>
      <c r="Y68" s="6">
        <v>60000</v>
      </c>
      <c r="Z68" s="6"/>
      <c r="AA68" s="6" t="s">
        <v>129</v>
      </c>
      <c r="AB68" s="6"/>
      <c r="AC68" s="6" t="s">
        <v>1570</v>
      </c>
      <c r="AD68" s="6" t="s">
        <v>884</v>
      </c>
      <c r="AE68" s="6" t="s">
        <v>1557</v>
      </c>
      <c r="AF68" s="6" t="s">
        <v>1558</v>
      </c>
      <c r="AG68" s="6"/>
      <c r="AH68" s="6"/>
      <c r="AI68" s="7" t="s">
        <v>1147</v>
      </c>
      <c r="AJ68" s="7">
        <v>18245015393</v>
      </c>
      <c r="AK68" s="6"/>
      <c r="AL68" s="6"/>
      <c r="AM68" s="6"/>
      <c r="AN68" s="7"/>
      <c r="AO68" s="7"/>
      <c r="AP68" s="6"/>
      <c r="AQ68" s="7" t="str">
        <f t="shared" si="0"/>
        <v/>
      </c>
      <c r="AR68" s="6" t="s">
        <v>386</v>
      </c>
      <c r="AS68" s="6" t="s">
        <v>387</v>
      </c>
      <c r="AT68" s="6" t="s">
        <v>573</v>
      </c>
      <c r="AU68" s="6" t="s">
        <v>386</v>
      </c>
      <c r="AV68" s="6" t="s">
        <v>388</v>
      </c>
      <c r="AW68" s="6" t="s">
        <v>573</v>
      </c>
      <c r="AX68" s="6" t="s">
        <v>386</v>
      </c>
      <c r="AY68" s="6" t="s">
        <v>388</v>
      </c>
      <c r="AZ68" s="6" t="s">
        <v>573</v>
      </c>
      <c r="BA68" s="6" t="s">
        <v>386</v>
      </c>
      <c r="BB68" s="6" t="s">
        <v>387</v>
      </c>
      <c r="BC68" s="6" t="s">
        <v>573</v>
      </c>
      <c r="BD68" s="6" t="s">
        <v>386</v>
      </c>
      <c r="BE68" s="6" t="s">
        <v>387</v>
      </c>
      <c r="BF68" s="6" t="s">
        <v>573</v>
      </c>
      <c r="BG68" s="6" t="s">
        <v>386</v>
      </c>
      <c r="BH68" s="6"/>
      <c r="BI68" s="6"/>
      <c r="BJ68" s="6" t="s">
        <v>386</v>
      </c>
      <c r="BK68" s="6"/>
      <c r="BL68" s="6"/>
      <c r="BM68" s="6" t="s">
        <v>394</v>
      </c>
      <c r="BN68" s="6"/>
      <c r="BO68" s="6"/>
      <c r="BP68" s="6" t="s">
        <v>394</v>
      </c>
      <c r="BQ68" s="6"/>
      <c r="BR68" s="6"/>
      <c r="BS68" s="13"/>
      <c r="BT68" s="13"/>
      <c r="BU68" s="13"/>
      <c r="BV68" s="13"/>
      <c r="BW68" s="13"/>
    </row>
    <row r="69" ht="77.1" customHeight="1" spans="1:75">
      <c r="A69" s="6" t="s">
        <v>1570</v>
      </c>
      <c r="B69" s="23" t="s">
        <v>1560</v>
      </c>
      <c r="C69" s="6" t="s">
        <v>557</v>
      </c>
      <c r="D69" s="7" t="s">
        <v>439</v>
      </c>
      <c r="E69" s="6"/>
      <c r="F69" s="6"/>
      <c r="G69" s="6" t="s">
        <v>441</v>
      </c>
      <c r="H69" s="6" t="s">
        <v>133</v>
      </c>
      <c r="I69" s="6"/>
      <c r="J69" s="6">
        <v>202403</v>
      </c>
      <c r="K69" s="6">
        <v>202505</v>
      </c>
      <c r="L69" s="7" t="s">
        <v>14</v>
      </c>
      <c r="M69" s="6"/>
      <c r="N69" s="6"/>
      <c r="O69" s="6"/>
      <c r="P69" s="6"/>
      <c r="Q69" s="6" t="s">
        <v>882</v>
      </c>
      <c r="R69" s="6" t="s">
        <v>883</v>
      </c>
      <c r="S69" s="6" t="s">
        <v>379</v>
      </c>
      <c r="T69" s="6" t="s">
        <v>558</v>
      </c>
      <c r="U69" s="6" t="s">
        <v>15</v>
      </c>
      <c r="V69" s="6"/>
      <c r="W69" s="6"/>
      <c r="X69" s="6">
        <v>70000</v>
      </c>
      <c r="Y69" s="6">
        <v>50000</v>
      </c>
      <c r="Z69" s="6"/>
      <c r="AA69" s="6" t="s">
        <v>129</v>
      </c>
      <c r="AB69" s="6"/>
      <c r="AC69" s="6" t="s">
        <v>1570</v>
      </c>
      <c r="AD69" s="6" t="s">
        <v>884</v>
      </c>
      <c r="AE69" s="6" t="s">
        <v>1561</v>
      </c>
      <c r="AF69" s="6" t="s">
        <v>972</v>
      </c>
      <c r="AG69" s="6"/>
      <c r="AH69" s="6"/>
      <c r="AI69" s="7" t="s">
        <v>1562</v>
      </c>
      <c r="AJ69" s="7">
        <v>13590393895</v>
      </c>
      <c r="AK69" s="6"/>
      <c r="AL69" s="6"/>
      <c r="AM69" s="6"/>
      <c r="AN69" s="7"/>
      <c r="AO69" s="7"/>
      <c r="AP69" s="6"/>
      <c r="AQ69" s="7" t="str">
        <f t="shared" si="0"/>
        <v/>
      </c>
      <c r="AR69" s="6" t="s">
        <v>386</v>
      </c>
      <c r="AS69" s="6" t="s">
        <v>387</v>
      </c>
      <c r="AT69" s="6" t="s">
        <v>573</v>
      </c>
      <c r="AU69" s="6" t="s">
        <v>394</v>
      </c>
      <c r="AV69" s="6"/>
      <c r="AW69" s="6"/>
      <c r="AX69" s="6" t="s">
        <v>394</v>
      </c>
      <c r="AY69" s="6"/>
      <c r="AZ69" s="6"/>
      <c r="BA69" s="6" t="s">
        <v>386</v>
      </c>
      <c r="BB69" s="6" t="s">
        <v>387</v>
      </c>
      <c r="BC69" s="6" t="s">
        <v>573</v>
      </c>
      <c r="BD69" s="6" t="s">
        <v>386</v>
      </c>
      <c r="BE69" s="6"/>
      <c r="BF69" s="6"/>
      <c r="BG69" s="6" t="s">
        <v>394</v>
      </c>
      <c r="BH69" s="6"/>
      <c r="BI69" s="6"/>
      <c r="BJ69" s="6" t="s">
        <v>394</v>
      </c>
      <c r="BK69" s="6"/>
      <c r="BL69" s="6"/>
      <c r="BM69" s="6" t="s">
        <v>394</v>
      </c>
      <c r="BN69" s="6"/>
      <c r="BO69" s="6"/>
      <c r="BP69" s="6" t="s">
        <v>394</v>
      </c>
      <c r="BQ69" s="6"/>
      <c r="BR69" s="6"/>
      <c r="BS69" s="13"/>
      <c r="BT69" s="13"/>
      <c r="BU69" s="13"/>
      <c r="BV69" s="13"/>
      <c r="BW69" s="13"/>
    </row>
    <row r="70" s="32" customFormat="1" ht="77.1" hidden="1" customHeight="1" spans="1:78">
      <c r="A70" s="45"/>
      <c r="B70" s="45" t="s">
        <v>881</v>
      </c>
      <c r="C70" s="45" t="s">
        <v>557</v>
      </c>
      <c r="D70" s="45" t="s">
        <v>439</v>
      </c>
      <c r="E70" s="45" t="s">
        <v>439</v>
      </c>
      <c r="F70" s="45"/>
      <c r="G70" s="45" t="s">
        <v>441</v>
      </c>
      <c r="H70" s="45" t="s">
        <v>133</v>
      </c>
      <c r="I70" s="45"/>
      <c r="J70" s="45">
        <v>202405</v>
      </c>
      <c r="K70" s="45">
        <v>202512</v>
      </c>
      <c r="L70" s="45" t="s">
        <v>14</v>
      </c>
      <c r="M70" s="45"/>
      <c r="N70" s="45"/>
      <c r="O70" s="45"/>
      <c r="P70" s="45"/>
      <c r="Q70" s="45" t="s">
        <v>882</v>
      </c>
      <c r="R70" s="45" t="s">
        <v>883</v>
      </c>
      <c r="S70" s="45" t="s">
        <v>379</v>
      </c>
      <c r="T70" s="45" t="s">
        <v>558</v>
      </c>
      <c r="U70" s="45" t="s">
        <v>15</v>
      </c>
      <c r="V70" s="45"/>
      <c r="W70" s="45"/>
      <c r="X70" s="45">
        <v>50000</v>
      </c>
      <c r="Y70" s="45">
        <v>25000</v>
      </c>
      <c r="Z70" s="45"/>
      <c r="AA70" s="45" t="s">
        <v>129</v>
      </c>
      <c r="AB70" s="45"/>
      <c r="AC70" s="45" t="s">
        <v>1570</v>
      </c>
      <c r="AD70" s="45" t="s">
        <v>884</v>
      </c>
      <c r="AE70" s="45" t="s">
        <v>885</v>
      </c>
      <c r="AF70" s="45" t="s">
        <v>886</v>
      </c>
      <c r="AG70" s="45"/>
      <c r="AH70" s="45"/>
      <c r="AI70" s="45" t="s">
        <v>887</v>
      </c>
      <c r="AJ70" s="45">
        <v>15049314195</v>
      </c>
      <c r="AK70" s="45"/>
      <c r="AL70" s="45"/>
      <c r="AM70" s="45"/>
      <c r="AN70" s="51"/>
      <c r="AO70" s="51"/>
      <c r="AP70" s="45"/>
      <c r="AQ70" s="51" t="str">
        <f t="shared" si="0"/>
        <v/>
      </c>
      <c r="AR70" s="45" t="s">
        <v>386</v>
      </c>
      <c r="AS70" s="45" t="s">
        <v>387</v>
      </c>
      <c r="AT70" s="45" t="s">
        <v>573</v>
      </c>
      <c r="AU70" s="45" t="s">
        <v>394</v>
      </c>
      <c r="AV70" s="45"/>
      <c r="AW70" s="45"/>
      <c r="AX70" s="45" t="s">
        <v>394</v>
      </c>
      <c r="AY70" s="45"/>
      <c r="AZ70" s="45"/>
      <c r="BA70" s="45" t="s">
        <v>386</v>
      </c>
      <c r="BB70" s="45" t="s">
        <v>387</v>
      </c>
      <c r="BC70" s="45" t="s">
        <v>573</v>
      </c>
      <c r="BD70" s="45" t="s">
        <v>386</v>
      </c>
      <c r="BE70" s="45" t="s">
        <v>387</v>
      </c>
      <c r="BF70" s="45" t="s">
        <v>573</v>
      </c>
      <c r="BG70" s="45" t="s">
        <v>394</v>
      </c>
      <c r="BH70" s="45"/>
      <c r="BI70" s="45"/>
      <c r="BJ70" s="45" t="s">
        <v>394</v>
      </c>
      <c r="BK70" s="45"/>
      <c r="BL70" s="45"/>
      <c r="BM70" s="45" t="s">
        <v>394</v>
      </c>
      <c r="BN70" s="45"/>
      <c r="BO70" s="45"/>
      <c r="BP70" s="45" t="s">
        <v>394</v>
      </c>
      <c r="BQ70" s="45"/>
      <c r="BR70" s="45"/>
      <c r="BS70" s="53" t="s">
        <v>889</v>
      </c>
      <c r="BT70" s="53"/>
      <c r="BU70" s="53"/>
      <c r="BV70" s="53"/>
      <c r="BW70" s="53"/>
      <c r="BY70" s="54">
        <f t="shared" ref="BY70:BZ72" si="8">X70/10000</f>
        <v>5</v>
      </c>
      <c r="BZ70" s="54">
        <f t="shared" si="8"/>
        <v>2.5</v>
      </c>
    </row>
    <row r="71" ht="77.1" customHeight="1" spans="1:78">
      <c r="A71" s="6" t="s">
        <v>1570</v>
      </c>
      <c r="B71" s="23" t="s">
        <v>1540</v>
      </c>
      <c r="C71" s="6" t="s">
        <v>557</v>
      </c>
      <c r="D71" s="6" t="s">
        <v>439</v>
      </c>
      <c r="E71" s="6" t="s">
        <v>439</v>
      </c>
      <c r="F71" s="6"/>
      <c r="G71" s="6" t="s">
        <v>441</v>
      </c>
      <c r="H71" s="6" t="s">
        <v>133</v>
      </c>
      <c r="I71" s="6">
        <v>202405</v>
      </c>
      <c r="J71" s="6">
        <v>202405</v>
      </c>
      <c r="K71" s="6">
        <v>202510</v>
      </c>
      <c r="L71" s="6" t="s">
        <v>14</v>
      </c>
      <c r="M71" s="6"/>
      <c r="N71" s="6"/>
      <c r="O71" s="6"/>
      <c r="P71" s="6">
        <v>1</v>
      </c>
      <c r="Q71" s="6" t="s">
        <v>882</v>
      </c>
      <c r="R71" s="6" t="s">
        <v>883</v>
      </c>
      <c r="S71" s="6" t="s">
        <v>379</v>
      </c>
      <c r="T71" s="6" t="s">
        <v>558</v>
      </c>
      <c r="U71" s="6" t="s">
        <v>15</v>
      </c>
      <c r="V71" s="6"/>
      <c r="W71" s="6" t="s">
        <v>1379</v>
      </c>
      <c r="X71" s="6">
        <v>50000</v>
      </c>
      <c r="Y71" s="6">
        <v>25000</v>
      </c>
      <c r="Z71" s="6"/>
      <c r="AA71" s="6" t="s">
        <v>129</v>
      </c>
      <c r="AB71" s="6" t="s">
        <v>416</v>
      </c>
      <c r="AC71" s="6" t="s">
        <v>1570</v>
      </c>
      <c r="AD71" s="6" t="s">
        <v>884</v>
      </c>
      <c r="AE71" s="6" t="s">
        <v>1541</v>
      </c>
      <c r="AF71" s="6" t="s">
        <v>1381</v>
      </c>
      <c r="AG71" s="6"/>
      <c r="AH71" s="6"/>
      <c r="AI71" s="6" t="s">
        <v>1542</v>
      </c>
      <c r="AJ71" s="6">
        <v>18818268878</v>
      </c>
      <c r="AK71" s="7"/>
      <c r="AL71" s="7"/>
      <c r="AM71" s="7"/>
      <c r="AN71" s="7"/>
      <c r="AO71" s="7"/>
      <c r="AP71" s="7"/>
      <c r="AQ71" s="7" t="str">
        <f>IF(OR(AR71="是",AR71="无需办理"),IF(OR(AU71="是",AU71="无需办理"),IF(OR(AX71="是",AX71="无需办理"),IF(OR(BA71="是",BA71="无需办理"),IF(OR(BD71="是",BD71="无需办理"),IF(OR(BG71="是",BG71="无需办理"),IF(OR(BJ71="是",BJ71="无需办理"),IF(OR(BM71="是",BM71="无需办理"),IF(OR(BP71="是",BP71="无需办理"),"办结",""),""),""),""),""),""),""),""),"")</f>
        <v/>
      </c>
      <c r="AR71" s="7" t="s">
        <v>386</v>
      </c>
      <c r="AS71" s="7" t="s">
        <v>387</v>
      </c>
      <c r="AT71" s="7" t="s">
        <v>573</v>
      </c>
      <c r="AU71" s="7" t="s">
        <v>394</v>
      </c>
      <c r="AV71" s="7"/>
      <c r="AW71" s="7"/>
      <c r="AX71" s="7" t="s">
        <v>394</v>
      </c>
      <c r="AY71" s="7"/>
      <c r="AZ71" s="7"/>
      <c r="BA71" s="7" t="s">
        <v>386</v>
      </c>
      <c r="BB71" s="7" t="s">
        <v>387</v>
      </c>
      <c r="BC71" s="7" t="s">
        <v>573</v>
      </c>
      <c r="BD71" s="7" t="s">
        <v>386</v>
      </c>
      <c r="BE71" s="7" t="s">
        <v>387</v>
      </c>
      <c r="BF71" s="7" t="s">
        <v>573</v>
      </c>
      <c r="BG71" s="7" t="s">
        <v>394</v>
      </c>
      <c r="BH71" s="7"/>
      <c r="BI71" s="7"/>
      <c r="BJ71" s="7" t="s">
        <v>394</v>
      </c>
      <c r="BK71" s="7"/>
      <c r="BL71" s="7"/>
      <c r="BM71" s="7" t="s">
        <v>394</v>
      </c>
      <c r="BN71" s="7"/>
      <c r="BO71" s="7"/>
      <c r="BP71" s="7" t="s">
        <v>394</v>
      </c>
      <c r="BQ71" s="7"/>
      <c r="BR71" s="7"/>
      <c r="BY71" s="42">
        <f t="shared" si="8"/>
        <v>5</v>
      </c>
      <c r="BZ71" s="42">
        <f t="shared" si="8"/>
        <v>2.5</v>
      </c>
    </row>
    <row r="72" ht="77.1" customHeight="1" spans="1:78">
      <c r="A72" s="6" t="s">
        <v>1570</v>
      </c>
      <c r="B72" s="23" t="s">
        <v>1544</v>
      </c>
      <c r="C72" s="6" t="s">
        <v>557</v>
      </c>
      <c r="D72" s="6" t="s">
        <v>439</v>
      </c>
      <c r="E72" s="6" t="s">
        <v>439</v>
      </c>
      <c r="F72" s="6"/>
      <c r="G72" s="6" t="s">
        <v>441</v>
      </c>
      <c r="H72" s="6" t="s">
        <v>133</v>
      </c>
      <c r="I72" s="6"/>
      <c r="J72" s="6">
        <v>202405</v>
      </c>
      <c r="K72" s="6">
        <v>202512</v>
      </c>
      <c r="L72" s="6" t="s">
        <v>14</v>
      </c>
      <c r="M72" s="6"/>
      <c r="N72" s="6"/>
      <c r="O72" s="6"/>
      <c r="P72" s="6"/>
      <c r="Q72" s="6" t="s">
        <v>491</v>
      </c>
      <c r="R72" s="6" t="s">
        <v>493</v>
      </c>
      <c r="S72" s="6" t="s">
        <v>379</v>
      </c>
      <c r="T72" s="6" t="s">
        <v>558</v>
      </c>
      <c r="U72" s="6" t="s">
        <v>15</v>
      </c>
      <c r="V72" s="6"/>
      <c r="W72" s="6"/>
      <c r="X72" s="6">
        <v>500000</v>
      </c>
      <c r="Y72" s="6">
        <v>20000</v>
      </c>
      <c r="Z72" s="6"/>
      <c r="AA72" s="6" t="s">
        <v>129</v>
      </c>
      <c r="AB72" s="6"/>
      <c r="AC72" s="6" t="s">
        <v>1570</v>
      </c>
      <c r="AD72" s="6" t="s">
        <v>884</v>
      </c>
      <c r="AE72" s="6" t="s">
        <v>1545</v>
      </c>
      <c r="AF72" s="6" t="s">
        <v>1546</v>
      </c>
      <c r="AG72" s="6"/>
      <c r="AH72" s="6"/>
      <c r="AI72" s="6" t="s">
        <v>1474</v>
      </c>
      <c r="AJ72" s="6">
        <v>13510961665</v>
      </c>
      <c r="AK72" s="6"/>
      <c r="AL72" s="6"/>
      <c r="AM72" s="6"/>
      <c r="AN72" s="7"/>
      <c r="AO72" s="7"/>
      <c r="AP72" s="6"/>
      <c r="AQ72" s="7" t="str">
        <f>IF(OR(AR72="是",AR72="无需办理"),IF(OR(AU72="是",AU72="无需办理"),IF(OR(AX72="是",AX72="无需办理"),IF(OR(BA72="是",BA72="无需办理"),IF(OR(BD72="是",BD72="无需办理"),IF(OR(BG72="是",BG72="无需办理"),IF(OR(BJ72="是",BJ72="无需办理"),IF(OR(BM72="是",BM72="无需办理"),IF(OR(BP72="是",BP72="无需办理"),"办结",""),""),""),""),""),""),""),""),"")</f>
        <v/>
      </c>
      <c r="AR72" s="6" t="s">
        <v>386</v>
      </c>
      <c r="AS72" s="6" t="s">
        <v>387</v>
      </c>
      <c r="AT72" s="6" t="s">
        <v>573</v>
      </c>
      <c r="AU72" s="6" t="s">
        <v>386</v>
      </c>
      <c r="AV72" s="6" t="s">
        <v>388</v>
      </c>
      <c r="AW72" s="6" t="s">
        <v>573</v>
      </c>
      <c r="AX72" s="6" t="s">
        <v>386</v>
      </c>
      <c r="AY72" s="6" t="s">
        <v>388</v>
      </c>
      <c r="AZ72" s="6" t="s">
        <v>573</v>
      </c>
      <c r="BA72" s="6" t="s">
        <v>386</v>
      </c>
      <c r="BB72" s="6" t="s">
        <v>387</v>
      </c>
      <c r="BC72" s="6" t="s">
        <v>573</v>
      </c>
      <c r="BD72" s="6" t="s">
        <v>386</v>
      </c>
      <c r="BE72" s="6" t="s">
        <v>387</v>
      </c>
      <c r="BF72" s="6" t="s">
        <v>573</v>
      </c>
      <c r="BG72" s="6" t="s">
        <v>386</v>
      </c>
      <c r="BH72" s="6" t="s">
        <v>388</v>
      </c>
      <c r="BI72" s="6" t="s">
        <v>573</v>
      </c>
      <c r="BJ72" s="6" t="s">
        <v>386</v>
      </c>
      <c r="BK72" s="6" t="s">
        <v>388</v>
      </c>
      <c r="BL72" s="6" t="s">
        <v>573</v>
      </c>
      <c r="BM72" s="6" t="s">
        <v>394</v>
      </c>
      <c r="BN72" s="6"/>
      <c r="BO72" s="6"/>
      <c r="BP72" s="6" t="s">
        <v>394</v>
      </c>
      <c r="BQ72" s="6"/>
      <c r="BR72" s="6"/>
      <c r="BS72" s="13"/>
      <c r="BT72" s="13"/>
      <c r="BU72" s="13"/>
      <c r="BV72" s="13"/>
      <c r="BW72" s="13"/>
      <c r="BY72" s="42">
        <f t="shared" si="8"/>
        <v>50</v>
      </c>
      <c r="BZ72" s="42">
        <f t="shared" si="8"/>
        <v>2</v>
      </c>
    </row>
    <row r="73" s="30" customFormat="1" ht="77.1" hidden="1" customHeight="1" spans="1:78">
      <c r="A73" s="6">
        <v>68</v>
      </c>
      <c r="B73" s="6" t="s">
        <v>1033</v>
      </c>
      <c r="C73" s="6" t="s">
        <v>1202</v>
      </c>
      <c r="D73" s="7" t="s">
        <v>460</v>
      </c>
      <c r="E73" s="6"/>
      <c r="F73" s="6"/>
      <c r="G73" s="6" t="s">
        <v>441</v>
      </c>
      <c r="H73" s="6" t="s">
        <v>133</v>
      </c>
      <c r="I73" s="6"/>
      <c r="J73" s="6">
        <v>202403</v>
      </c>
      <c r="K73" s="6">
        <v>202506</v>
      </c>
      <c r="L73" s="6" t="s">
        <v>14</v>
      </c>
      <c r="M73" s="6"/>
      <c r="N73" s="6"/>
      <c r="O73" s="6"/>
      <c r="P73" s="6"/>
      <c r="Q73" s="6" t="s">
        <v>465</v>
      </c>
      <c r="R73" s="6" t="s">
        <v>466</v>
      </c>
      <c r="S73" s="7" t="s">
        <v>379</v>
      </c>
      <c r="T73" s="6" t="s">
        <v>558</v>
      </c>
      <c r="U73" s="6" t="s">
        <v>57</v>
      </c>
      <c r="V73" s="6"/>
      <c r="W73" s="6"/>
      <c r="X73" s="6">
        <v>10000</v>
      </c>
      <c r="Y73" s="6">
        <v>5000</v>
      </c>
      <c r="Z73" s="6"/>
      <c r="AA73" s="6" t="s">
        <v>129</v>
      </c>
      <c r="AB73" s="6"/>
      <c r="AC73" s="6" t="s">
        <v>381</v>
      </c>
      <c r="AD73" s="6" t="s">
        <v>382</v>
      </c>
      <c r="AE73" s="6" t="s">
        <v>1034</v>
      </c>
      <c r="AF73" s="6" t="s">
        <v>1203</v>
      </c>
      <c r="AG73" s="6"/>
      <c r="AH73" s="6"/>
      <c r="AI73" s="6" t="s">
        <v>1204</v>
      </c>
      <c r="AJ73" s="6">
        <v>18547209999</v>
      </c>
      <c r="AK73" s="6"/>
      <c r="AL73" s="6"/>
      <c r="AM73" s="6"/>
      <c r="AN73" s="7"/>
      <c r="AO73" s="7"/>
      <c r="AP73" s="6"/>
      <c r="AQ73" s="7" t="str">
        <f t="shared" ref="AQ73:AQ103" si="9">IF(OR(AR73="是",AR73="无需办理"),IF(OR(AU73="是",AU73="无需办理"),IF(OR(AX73="是",AX73="无需办理"),IF(OR(BA73="是",BA73="无需办理"),IF(OR(BD73="是",BD73="无需办理"),IF(OR(BG73="是",BG73="无需办理"),IF(OR(BJ73="是",BJ73="无需办理"),IF(OR(BM73="是",BM73="无需办理"),IF(OR(BP73="是",BP73="无需办理"),"办结",""),""),""),""),""),""),""),""),"")</f>
        <v>办结</v>
      </c>
      <c r="AR73" s="6" t="s">
        <v>394</v>
      </c>
      <c r="AS73" s="6" t="s">
        <v>387</v>
      </c>
      <c r="AT73" s="6" t="s">
        <v>573</v>
      </c>
      <c r="AU73" s="6" t="s">
        <v>394</v>
      </c>
      <c r="AV73" s="6"/>
      <c r="AW73" s="6"/>
      <c r="AX73" s="6" t="s">
        <v>394</v>
      </c>
      <c r="AY73" s="6"/>
      <c r="AZ73" s="6"/>
      <c r="BA73" s="6" t="s">
        <v>394</v>
      </c>
      <c r="BB73" s="6"/>
      <c r="BC73" s="6"/>
      <c r="BD73" s="6" t="s">
        <v>394</v>
      </c>
      <c r="BE73" s="6"/>
      <c r="BF73" s="6"/>
      <c r="BG73" s="6" t="s">
        <v>394</v>
      </c>
      <c r="BH73" s="6"/>
      <c r="BI73" s="6"/>
      <c r="BJ73" s="6" t="s">
        <v>394</v>
      </c>
      <c r="BK73" s="6"/>
      <c r="BL73" s="6"/>
      <c r="BM73" s="6" t="s">
        <v>394</v>
      </c>
      <c r="BN73" s="6"/>
      <c r="BO73" s="6"/>
      <c r="BP73" s="6" t="s">
        <v>394</v>
      </c>
      <c r="BQ73" s="6"/>
      <c r="BR73" s="6"/>
      <c r="BS73" s="13"/>
      <c r="BT73" s="13"/>
      <c r="BU73" s="13"/>
      <c r="BV73" s="13"/>
      <c r="BW73" s="13"/>
      <c r="BX73" s="20"/>
      <c r="BY73" s="42">
        <f t="shared" ref="BY73:BY78" si="10">X73/10000</f>
        <v>1</v>
      </c>
      <c r="BZ73" s="42">
        <f t="shared" ref="BZ73:BZ78" si="11">Y73/10000</f>
        <v>0.5</v>
      </c>
    </row>
    <row r="74" ht="77.1" hidden="1" customHeight="1" spans="1:78">
      <c r="A74" s="6">
        <v>69</v>
      </c>
      <c r="B74" s="36" t="s">
        <v>996</v>
      </c>
      <c r="C74" s="6" t="s">
        <v>1207</v>
      </c>
      <c r="D74" s="6" t="s">
        <v>460</v>
      </c>
      <c r="E74" s="6" t="s">
        <v>1064</v>
      </c>
      <c r="F74" s="6"/>
      <c r="G74" s="6" t="s">
        <v>441</v>
      </c>
      <c r="H74" s="6" t="s">
        <v>128</v>
      </c>
      <c r="I74" s="6">
        <v>202309</v>
      </c>
      <c r="J74" s="6">
        <v>202404</v>
      </c>
      <c r="K74" s="6">
        <v>202610</v>
      </c>
      <c r="L74" s="6" t="s">
        <v>14</v>
      </c>
      <c r="M74" s="7" t="s">
        <v>1208</v>
      </c>
      <c r="N74" s="6"/>
      <c r="O74" s="6"/>
      <c r="P74" s="6"/>
      <c r="Q74" s="6" t="s">
        <v>465</v>
      </c>
      <c r="R74" s="6" t="s">
        <v>466</v>
      </c>
      <c r="S74" s="6" t="s">
        <v>379</v>
      </c>
      <c r="T74" s="6"/>
      <c r="U74" s="6" t="s">
        <v>57</v>
      </c>
      <c r="V74" s="6"/>
      <c r="W74" s="6">
        <v>103070.37</v>
      </c>
      <c r="X74" s="6">
        <v>103070.37</v>
      </c>
      <c r="Y74" s="6">
        <v>60000</v>
      </c>
      <c r="Z74" s="6"/>
      <c r="AA74" s="6" t="s">
        <v>129</v>
      </c>
      <c r="AB74" s="6"/>
      <c r="AC74" s="34" t="s">
        <v>559</v>
      </c>
      <c r="AD74" s="6" t="s">
        <v>560</v>
      </c>
      <c r="AE74" s="6" t="s">
        <v>1209</v>
      </c>
      <c r="AF74" s="6" t="s">
        <v>1210</v>
      </c>
      <c r="AG74" s="6" t="s">
        <v>1211</v>
      </c>
      <c r="AH74" s="6" t="s">
        <v>1212</v>
      </c>
      <c r="AI74" s="6" t="s">
        <v>1211</v>
      </c>
      <c r="AJ74" s="6">
        <v>15044974666</v>
      </c>
      <c r="AK74" s="6"/>
      <c r="AL74" s="6"/>
      <c r="AM74" s="6"/>
      <c r="AN74" s="6"/>
      <c r="AO74" s="6"/>
      <c r="AP74" s="6"/>
      <c r="AQ74" s="7" t="str">
        <f t="shared" si="9"/>
        <v>办结</v>
      </c>
      <c r="AR74" s="6" t="s">
        <v>379</v>
      </c>
      <c r="AS74" s="6" t="s">
        <v>387</v>
      </c>
      <c r="AT74" s="6" t="s">
        <v>389</v>
      </c>
      <c r="AU74" s="6" t="str">
        <f>AX74</f>
        <v>是</v>
      </c>
      <c r="AV74" s="6" t="s">
        <v>388</v>
      </c>
      <c r="AW74" s="6" t="s">
        <v>573</v>
      </c>
      <c r="AX74" s="6" t="s">
        <v>379</v>
      </c>
      <c r="AY74" s="6" t="s">
        <v>388</v>
      </c>
      <c r="AZ74" s="6" t="s">
        <v>573</v>
      </c>
      <c r="BA74" s="6" t="s">
        <v>394</v>
      </c>
      <c r="BB74" s="6" t="s">
        <v>387</v>
      </c>
      <c r="BC74" s="6" t="s">
        <v>573</v>
      </c>
      <c r="BD74" s="6" t="s">
        <v>394</v>
      </c>
      <c r="BE74" s="6" t="s">
        <v>387</v>
      </c>
      <c r="BF74" s="6" t="s">
        <v>573</v>
      </c>
      <c r="BG74" s="6" t="s">
        <v>394</v>
      </c>
      <c r="BH74" s="6"/>
      <c r="BI74" s="6"/>
      <c r="BJ74" s="6" t="s">
        <v>394</v>
      </c>
      <c r="BK74" s="6"/>
      <c r="BL74" s="6"/>
      <c r="BM74" s="6" t="s">
        <v>394</v>
      </c>
      <c r="BN74" s="6"/>
      <c r="BO74" s="6"/>
      <c r="BP74" s="6" t="s">
        <v>394</v>
      </c>
      <c r="BQ74" s="6"/>
      <c r="BR74" s="6"/>
      <c r="BY74" s="42">
        <f t="shared" si="10"/>
        <v>10.307037</v>
      </c>
      <c r="BZ74" s="42">
        <f t="shared" si="11"/>
        <v>6</v>
      </c>
    </row>
    <row r="75" ht="92.1" hidden="1" customHeight="1" spans="1:78">
      <c r="A75" s="6">
        <v>70</v>
      </c>
      <c r="B75" s="36" t="s">
        <v>997</v>
      </c>
      <c r="C75" s="6" t="s">
        <v>557</v>
      </c>
      <c r="D75" s="6" t="s">
        <v>439</v>
      </c>
      <c r="E75" s="6" t="s">
        <v>439</v>
      </c>
      <c r="F75" s="6"/>
      <c r="G75" s="6" t="s">
        <v>441</v>
      </c>
      <c r="H75" s="6" t="s">
        <v>133</v>
      </c>
      <c r="I75" s="6">
        <v>202405</v>
      </c>
      <c r="J75" s="6">
        <v>202405</v>
      </c>
      <c r="K75" s="6">
        <v>202510</v>
      </c>
      <c r="L75" s="6" t="s">
        <v>14</v>
      </c>
      <c r="M75" s="6"/>
      <c r="N75" s="6"/>
      <c r="O75" s="6"/>
      <c r="P75" s="6"/>
      <c r="Q75" s="6" t="s">
        <v>465</v>
      </c>
      <c r="R75" s="6" t="s">
        <v>1133</v>
      </c>
      <c r="S75" s="6" t="s">
        <v>379</v>
      </c>
      <c r="T75" s="6" t="s">
        <v>558</v>
      </c>
      <c r="U75" s="6" t="s">
        <v>57</v>
      </c>
      <c r="V75" s="6"/>
      <c r="W75" s="6" t="s">
        <v>1134</v>
      </c>
      <c r="X75" s="6">
        <v>50000</v>
      </c>
      <c r="Y75" s="6">
        <v>25000</v>
      </c>
      <c r="Z75" s="6"/>
      <c r="AA75" s="6" t="s">
        <v>129</v>
      </c>
      <c r="AB75" s="6" t="s">
        <v>416</v>
      </c>
      <c r="AC75" s="34" t="s">
        <v>559</v>
      </c>
      <c r="AD75" s="6" t="s">
        <v>560</v>
      </c>
      <c r="AE75" s="6" t="s">
        <v>1038</v>
      </c>
      <c r="AF75" s="6" t="s">
        <v>1136</v>
      </c>
      <c r="AG75" s="6"/>
      <c r="AH75" s="6"/>
      <c r="AI75" s="6" t="s">
        <v>1137</v>
      </c>
      <c r="AJ75" s="6">
        <v>15088696367</v>
      </c>
      <c r="AK75" s="7"/>
      <c r="AL75" s="7"/>
      <c r="AM75" s="7"/>
      <c r="AN75" s="7"/>
      <c r="AO75" s="7"/>
      <c r="AP75" s="7"/>
      <c r="AQ75" s="7" t="str">
        <f t="shared" si="9"/>
        <v/>
      </c>
      <c r="AR75" s="7" t="s">
        <v>386</v>
      </c>
      <c r="AS75" s="7" t="s">
        <v>387</v>
      </c>
      <c r="AT75" s="7" t="s">
        <v>573</v>
      </c>
      <c r="AU75" s="7" t="s">
        <v>386</v>
      </c>
      <c r="AV75" s="7" t="s">
        <v>388</v>
      </c>
      <c r="AW75" s="7" t="s">
        <v>573</v>
      </c>
      <c r="AX75" s="7" t="s">
        <v>386</v>
      </c>
      <c r="AY75" s="7" t="s">
        <v>388</v>
      </c>
      <c r="AZ75" s="7" t="s">
        <v>573</v>
      </c>
      <c r="BA75" s="7" t="s">
        <v>394</v>
      </c>
      <c r="BB75" s="7"/>
      <c r="BC75" s="7"/>
      <c r="BD75" s="7" t="s">
        <v>394</v>
      </c>
      <c r="BE75" s="7"/>
      <c r="BF75" s="7"/>
      <c r="BG75" s="7" t="s">
        <v>394</v>
      </c>
      <c r="BH75" s="7"/>
      <c r="BI75" s="7"/>
      <c r="BJ75" s="7" t="s">
        <v>394</v>
      </c>
      <c r="BK75" s="7"/>
      <c r="BL75" s="7"/>
      <c r="BM75" s="7" t="s">
        <v>394</v>
      </c>
      <c r="BN75" s="7"/>
      <c r="BO75" s="7"/>
      <c r="BP75" s="7" t="s">
        <v>394</v>
      </c>
      <c r="BQ75" s="7"/>
      <c r="BR75" s="7"/>
      <c r="BY75" s="42">
        <f t="shared" si="10"/>
        <v>5</v>
      </c>
      <c r="BZ75" s="42">
        <f t="shared" si="11"/>
        <v>2.5</v>
      </c>
    </row>
    <row r="76" ht="77.1" hidden="1" customHeight="1" spans="1:78">
      <c r="A76" s="6">
        <v>71</v>
      </c>
      <c r="B76" s="36" t="s">
        <v>865</v>
      </c>
      <c r="C76" s="6" t="s">
        <v>557</v>
      </c>
      <c r="D76" s="6" t="s">
        <v>439</v>
      </c>
      <c r="E76" s="6" t="s">
        <v>439</v>
      </c>
      <c r="F76" s="6"/>
      <c r="G76" s="6" t="s">
        <v>441</v>
      </c>
      <c r="H76" s="6">
        <v>2024</v>
      </c>
      <c r="I76" s="6">
        <v>202308</v>
      </c>
      <c r="J76" s="6">
        <v>202402</v>
      </c>
      <c r="K76" s="6">
        <v>202410</v>
      </c>
      <c r="L76" s="6" t="s">
        <v>14</v>
      </c>
      <c r="M76" s="6"/>
      <c r="N76" s="6"/>
      <c r="O76" s="6"/>
      <c r="P76" s="6"/>
      <c r="Q76" s="6" t="s">
        <v>465</v>
      </c>
      <c r="R76" s="6" t="s">
        <v>466</v>
      </c>
      <c r="S76" s="6" t="s">
        <v>379</v>
      </c>
      <c r="T76" s="6" t="s">
        <v>558</v>
      </c>
      <c r="U76" s="6" t="s">
        <v>57</v>
      </c>
      <c r="V76" s="6"/>
      <c r="W76" s="6"/>
      <c r="X76" s="6">
        <v>60000</v>
      </c>
      <c r="Y76" s="6">
        <v>20000</v>
      </c>
      <c r="Z76" s="6"/>
      <c r="AA76" s="6" t="s">
        <v>129</v>
      </c>
      <c r="AB76" s="6"/>
      <c r="AC76" s="34" t="s">
        <v>559</v>
      </c>
      <c r="AD76" s="6" t="s">
        <v>560</v>
      </c>
      <c r="AE76" s="6" t="s">
        <v>211</v>
      </c>
      <c r="AF76" s="6" t="s">
        <v>212</v>
      </c>
      <c r="AG76" s="6"/>
      <c r="AH76" s="6"/>
      <c r="AI76" s="6" t="s">
        <v>868</v>
      </c>
      <c r="AJ76" s="6">
        <v>15384724411</v>
      </c>
      <c r="AK76" s="6"/>
      <c r="AL76" s="6"/>
      <c r="AM76" s="6"/>
      <c r="AN76" s="6"/>
      <c r="AO76" s="6"/>
      <c r="AP76" s="6"/>
      <c r="AQ76" s="7" t="str">
        <f t="shared" si="9"/>
        <v/>
      </c>
      <c r="AR76" s="6" t="s">
        <v>386</v>
      </c>
      <c r="AS76" s="6" t="s">
        <v>387</v>
      </c>
      <c r="AT76" s="6" t="s">
        <v>573</v>
      </c>
      <c r="AU76" s="6" t="s">
        <v>386</v>
      </c>
      <c r="AV76" s="6" t="s">
        <v>388</v>
      </c>
      <c r="AW76" s="6" t="s">
        <v>573</v>
      </c>
      <c r="AX76" s="6" t="s">
        <v>386</v>
      </c>
      <c r="AY76" s="6" t="s">
        <v>388</v>
      </c>
      <c r="AZ76" s="6" t="s">
        <v>573</v>
      </c>
      <c r="BA76" s="6" t="s">
        <v>394</v>
      </c>
      <c r="BB76" s="6" t="s">
        <v>387</v>
      </c>
      <c r="BC76" s="6" t="s">
        <v>573</v>
      </c>
      <c r="BD76" s="6" t="s">
        <v>394</v>
      </c>
      <c r="BE76" s="6" t="s">
        <v>387</v>
      </c>
      <c r="BF76" s="6" t="s">
        <v>573</v>
      </c>
      <c r="BG76" s="6" t="s">
        <v>386</v>
      </c>
      <c r="BH76" s="6"/>
      <c r="BI76" s="6"/>
      <c r="BJ76" s="6" t="s">
        <v>386</v>
      </c>
      <c r="BK76" s="6"/>
      <c r="BL76" s="6"/>
      <c r="BM76" s="6" t="s">
        <v>394</v>
      </c>
      <c r="BN76" s="6"/>
      <c r="BO76" s="6"/>
      <c r="BP76" s="6" t="s">
        <v>394</v>
      </c>
      <c r="BQ76" s="6"/>
      <c r="BR76" s="6"/>
      <c r="BY76" s="42">
        <f t="shared" si="10"/>
        <v>6</v>
      </c>
      <c r="BZ76" s="42">
        <f t="shared" si="11"/>
        <v>2</v>
      </c>
    </row>
    <row r="77" ht="74.1" hidden="1" customHeight="1" spans="1:78">
      <c r="A77" s="6">
        <v>72</v>
      </c>
      <c r="B77" s="36" t="s">
        <v>999</v>
      </c>
      <c r="C77" s="7" t="s">
        <v>557</v>
      </c>
      <c r="D77" s="6" t="s">
        <v>439</v>
      </c>
      <c r="E77" s="6" t="s">
        <v>439</v>
      </c>
      <c r="F77" s="6"/>
      <c r="G77" s="6" t="s">
        <v>441</v>
      </c>
      <c r="H77" s="6" t="s">
        <v>133</v>
      </c>
      <c r="I77" s="6"/>
      <c r="J77" s="6">
        <v>202404</v>
      </c>
      <c r="K77" s="6">
        <v>202512</v>
      </c>
      <c r="L77" s="6" t="s">
        <v>14</v>
      </c>
      <c r="M77" s="6"/>
      <c r="N77" s="6"/>
      <c r="O77" s="6"/>
      <c r="P77" s="6"/>
      <c r="Q77" s="6" t="s">
        <v>465</v>
      </c>
      <c r="R77" s="6" t="s">
        <v>1133</v>
      </c>
      <c r="S77" s="6" t="s">
        <v>379</v>
      </c>
      <c r="T77" s="6" t="s">
        <v>558</v>
      </c>
      <c r="U77" s="6" t="s">
        <v>57</v>
      </c>
      <c r="V77" s="6"/>
      <c r="W77" s="6"/>
      <c r="X77" s="6">
        <v>40000</v>
      </c>
      <c r="Y77" s="6">
        <v>20000</v>
      </c>
      <c r="Z77" s="6"/>
      <c r="AA77" s="6" t="s">
        <v>129</v>
      </c>
      <c r="AB77" s="6"/>
      <c r="AC77" s="34" t="s">
        <v>559</v>
      </c>
      <c r="AD77" s="6" t="s">
        <v>560</v>
      </c>
      <c r="AE77" s="6" t="s">
        <v>1216</v>
      </c>
      <c r="AF77" s="6" t="s">
        <v>1217</v>
      </c>
      <c r="AG77" s="6"/>
      <c r="AH77" s="6"/>
      <c r="AI77" s="6" t="s">
        <v>1218</v>
      </c>
      <c r="AJ77" s="6">
        <v>19904727799</v>
      </c>
      <c r="AK77" s="6"/>
      <c r="AL77" s="6"/>
      <c r="AM77" s="6"/>
      <c r="AN77" s="7"/>
      <c r="AO77" s="7"/>
      <c r="AP77" s="6"/>
      <c r="AQ77" s="7" t="str">
        <f t="shared" si="9"/>
        <v/>
      </c>
      <c r="AR77" s="6" t="s">
        <v>386</v>
      </c>
      <c r="AS77" s="6" t="s">
        <v>387</v>
      </c>
      <c r="AT77" s="6" t="s">
        <v>573</v>
      </c>
      <c r="AU77" s="6" t="s">
        <v>394</v>
      </c>
      <c r="AV77" s="6"/>
      <c r="AW77" s="6"/>
      <c r="AX77" s="6" t="s">
        <v>394</v>
      </c>
      <c r="AY77" s="6"/>
      <c r="AZ77" s="6"/>
      <c r="BA77" s="6" t="s">
        <v>394</v>
      </c>
      <c r="BB77" s="6"/>
      <c r="BC77" s="6"/>
      <c r="BD77" s="6" t="s">
        <v>394</v>
      </c>
      <c r="BE77" s="6"/>
      <c r="BF77" s="6"/>
      <c r="BG77" s="6" t="s">
        <v>394</v>
      </c>
      <c r="BH77" s="6"/>
      <c r="BI77" s="6"/>
      <c r="BJ77" s="6" t="s">
        <v>394</v>
      </c>
      <c r="BK77" s="6"/>
      <c r="BL77" s="6"/>
      <c r="BM77" s="6" t="s">
        <v>394</v>
      </c>
      <c r="BN77" s="6"/>
      <c r="BO77" s="6"/>
      <c r="BP77" s="6" t="s">
        <v>394</v>
      </c>
      <c r="BQ77" s="6"/>
      <c r="BR77" s="6"/>
      <c r="BS77" s="13"/>
      <c r="BT77" s="13" t="s">
        <v>425</v>
      </c>
      <c r="BU77" s="13"/>
      <c r="BV77" s="13"/>
      <c r="BW77" s="13"/>
      <c r="BY77" s="42">
        <f t="shared" si="10"/>
        <v>4</v>
      </c>
      <c r="BZ77" s="42">
        <f t="shared" si="11"/>
        <v>2</v>
      </c>
    </row>
    <row r="78" ht="77.1" hidden="1" customHeight="1" spans="1:78">
      <c r="A78" s="6">
        <v>73</v>
      </c>
      <c r="B78" s="36" t="s">
        <v>1001</v>
      </c>
      <c r="C78" s="6" t="s">
        <v>1220</v>
      </c>
      <c r="D78" s="6" t="s">
        <v>1002</v>
      </c>
      <c r="E78" s="6" t="s">
        <v>1064</v>
      </c>
      <c r="F78" s="6"/>
      <c r="G78" s="6" t="s">
        <v>546</v>
      </c>
      <c r="H78" s="6" t="s">
        <v>128</v>
      </c>
      <c r="I78" s="6">
        <v>202306</v>
      </c>
      <c r="J78" s="6">
        <v>202404</v>
      </c>
      <c r="K78" s="6">
        <v>202611</v>
      </c>
      <c r="L78" s="6" t="s">
        <v>14</v>
      </c>
      <c r="M78" s="7"/>
      <c r="N78" s="6"/>
      <c r="O78" s="6"/>
      <c r="P78" s="6"/>
      <c r="Q78" s="6" t="s">
        <v>465</v>
      </c>
      <c r="R78" s="6" t="s">
        <v>1133</v>
      </c>
      <c r="S78" s="6" t="s">
        <v>379</v>
      </c>
      <c r="T78" s="6"/>
      <c r="U78" s="6" t="s">
        <v>1222</v>
      </c>
      <c r="V78" s="6"/>
      <c r="W78" s="6">
        <v>60000</v>
      </c>
      <c r="X78" s="6">
        <v>60000</v>
      </c>
      <c r="Y78" s="6">
        <v>40000</v>
      </c>
      <c r="Z78" s="6"/>
      <c r="AA78" s="6" t="s">
        <v>129</v>
      </c>
      <c r="AB78" s="6"/>
      <c r="AC78" s="6" t="s">
        <v>708</v>
      </c>
      <c r="AD78" s="6" t="s">
        <v>560</v>
      </c>
      <c r="AE78" s="6" t="s">
        <v>1223</v>
      </c>
      <c r="AF78" s="6" t="s">
        <v>1224</v>
      </c>
      <c r="AG78" s="6" t="s">
        <v>1225</v>
      </c>
      <c r="AH78" s="6" t="s">
        <v>1226</v>
      </c>
      <c r="AI78" s="6" t="s">
        <v>1225</v>
      </c>
      <c r="AJ78" s="6" t="s">
        <v>1226</v>
      </c>
      <c r="AK78" s="6"/>
      <c r="AL78" s="6"/>
      <c r="AM78" s="6"/>
      <c r="AN78" s="6"/>
      <c r="AO78" s="6"/>
      <c r="AP78" s="6"/>
      <c r="AQ78" s="7" t="str">
        <f t="shared" si="9"/>
        <v>办结</v>
      </c>
      <c r="AR78" s="6" t="s">
        <v>379</v>
      </c>
      <c r="AS78" s="6" t="s">
        <v>387</v>
      </c>
      <c r="AT78" s="6" t="s">
        <v>389</v>
      </c>
      <c r="AU78" s="6" t="s">
        <v>394</v>
      </c>
      <c r="AV78" s="6"/>
      <c r="AW78" s="6"/>
      <c r="AX78" s="6" t="s">
        <v>394</v>
      </c>
      <c r="AY78" s="6"/>
      <c r="AZ78" s="6"/>
      <c r="BA78" s="6" t="s">
        <v>394</v>
      </c>
      <c r="BB78" s="6" t="s">
        <v>387</v>
      </c>
      <c r="BC78" s="6" t="s">
        <v>573</v>
      </c>
      <c r="BD78" s="6" t="s">
        <v>394</v>
      </c>
      <c r="BE78" s="6" t="s">
        <v>387</v>
      </c>
      <c r="BF78" s="6" t="s">
        <v>573</v>
      </c>
      <c r="BG78" s="6" t="s">
        <v>394</v>
      </c>
      <c r="BH78" s="6"/>
      <c r="BI78" s="6"/>
      <c r="BJ78" s="6" t="s">
        <v>394</v>
      </c>
      <c r="BK78" s="6"/>
      <c r="BL78" s="6"/>
      <c r="BM78" s="6" t="s">
        <v>394</v>
      </c>
      <c r="BN78" s="6"/>
      <c r="BO78" s="6"/>
      <c r="BP78" s="6" t="s">
        <v>394</v>
      </c>
      <c r="BQ78" s="6"/>
      <c r="BR78" s="6"/>
      <c r="BY78" s="42">
        <f t="shared" si="10"/>
        <v>6</v>
      </c>
      <c r="BZ78" s="42">
        <f t="shared" si="11"/>
        <v>4</v>
      </c>
    </row>
    <row r="79" s="31" customFormat="1" ht="77.1" hidden="1" customHeight="1" spans="1:78">
      <c r="A79" s="6">
        <v>74</v>
      </c>
      <c r="B79" s="6" t="s">
        <v>239</v>
      </c>
      <c r="C79" s="6" t="s">
        <v>669</v>
      </c>
      <c r="D79" s="7" t="s">
        <v>482</v>
      </c>
      <c r="E79" s="6" t="s">
        <v>1064</v>
      </c>
      <c r="F79" s="6"/>
      <c r="G79" s="6" t="s">
        <v>484</v>
      </c>
      <c r="H79" s="6" t="s">
        <v>133</v>
      </c>
      <c r="I79" s="6">
        <v>202306</v>
      </c>
      <c r="J79" s="6">
        <v>202404</v>
      </c>
      <c r="K79" s="6">
        <v>202512</v>
      </c>
      <c r="L79" s="6" t="s">
        <v>14</v>
      </c>
      <c r="M79" s="7"/>
      <c r="N79" s="6"/>
      <c r="O79" s="6"/>
      <c r="P79" s="6"/>
      <c r="Q79" s="6"/>
      <c r="R79" s="6" t="s">
        <v>485</v>
      </c>
      <c r="S79" s="6"/>
      <c r="T79" s="6"/>
      <c r="U79" s="6" t="s">
        <v>106</v>
      </c>
      <c r="V79" s="6"/>
      <c r="W79" s="6">
        <v>12000</v>
      </c>
      <c r="X79" s="6">
        <v>12000</v>
      </c>
      <c r="Y79" s="6">
        <v>6000</v>
      </c>
      <c r="Z79" s="6"/>
      <c r="AA79" s="6" t="s">
        <v>129</v>
      </c>
      <c r="AB79" s="6"/>
      <c r="AC79" s="6" t="s">
        <v>381</v>
      </c>
      <c r="AD79" s="6" t="s">
        <v>382</v>
      </c>
      <c r="AE79" s="6" t="s">
        <v>240</v>
      </c>
      <c r="AF79" s="6" t="s">
        <v>241</v>
      </c>
      <c r="AG79" s="6" t="s">
        <v>670</v>
      </c>
      <c r="AH79" s="6" t="s">
        <v>1123</v>
      </c>
      <c r="AI79" s="6" t="s">
        <v>671</v>
      </c>
      <c r="AJ79" s="6" t="s">
        <v>1123</v>
      </c>
      <c r="AK79" s="6"/>
      <c r="AL79" s="6"/>
      <c r="AM79" s="6"/>
      <c r="AN79" s="6"/>
      <c r="AO79" s="6"/>
      <c r="AP79" s="6"/>
      <c r="AQ79" s="7" t="str">
        <f t="shared" si="9"/>
        <v>办结</v>
      </c>
      <c r="AR79" s="6" t="s">
        <v>379</v>
      </c>
      <c r="AS79" s="6" t="s">
        <v>387</v>
      </c>
      <c r="AT79" s="6" t="s">
        <v>389</v>
      </c>
      <c r="AU79" s="6" t="s">
        <v>379</v>
      </c>
      <c r="AV79" s="6" t="s">
        <v>388</v>
      </c>
      <c r="AW79" s="6" t="s">
        <v>389</v>
      </c>
      <c r="AX79" s="6" t="s">
        <v>379</v>
      </c>
      <c r="AY79" s="6" t="s">
        <v>388</v>
      </c>
      <c r="AZ79" s="6" t="s">
        <v>389</v>
      </c>
      <c r="BA79" s="6" t="s">
        <v>379</v>
      </c>
      <c r="BB79" s="6" t="s">
        <v>387</v>
      </c>
      <c r="BC79" s="6" t="s">
        <v>389</v>
      </c>
      <c r="BD79" s="6" t="s">
        <v>379</v>
      </c>
      <c r="BE79" s="6" t="s">
        <v>387</v>
      </c>
      <c r="BF79" s="6" t="s">
        <v>389</v>
      </c>
      <c r="BG79" s="6" t="s">
        <v>394</v>
      </c>
      <c r="BH79" s="6"/>
      <c r="BI79" s="6"/>
      <c r="BJ79" s="6" t="s">
        <v>394</v>
      </c>
      <c r="BK79" s="6"/>
      <c r="BL79" s="6"/>
      <c r="BM79" s="6" t="s">
        <v>394</v>
      </c>
      <c r="BN79" s="6"/>
      <c r="BO79" s="6"/>
      <c r="BP79" s="6" t="s">
        <v>379</v>
      </c>
      <c r="BQ79" s="6" t="s">
        <v>388</v>
      </c>
      <c r="BR79" s="6" t="s">
        <v>389</v>
      </c>
      <c r="BS79" s="20"/>
      <c r="BT79" s="20"/>
      <c r="BU79" s="20"/>
      <c r="BV79" s="20"/>
      <c r="BW79" s="20"/>
      <c r="BX79" s="20"/>
      <c r="BY79" s="20"/>
      <c r="BZ79" s="20"/>
    </row>
    <row r="80" ht="77.1" hidden="1" customHeight="1" spans="1:70">
      <c r="A80" s="6">
        <v>75</v>
      </c>
      <c r="B80" s="36" t="s">
        <v>1003</v>
      </c>
      <c r="C80" s="6" t="s">
        <v>1231</v>
      </c>
      <c r="D80" s="7" t="s">
        <v>482</v>
      </c>
      <c r="E80" s="6" t="s">
        <v>1051</v>
      </c>
      <c r="F80" s="6" t="s">
        <v>483</v>
      </c>
      <c r="G80" s="6" t="s">
        <v>484</v>
      </c>
      <c r="H80" s="6" t="s">
        <v>128</v>
      </c>
      <c r="I80" s="6">
        <v>202303</v>
      </c>
      <c r="J80" s="6">
        <v>202403</v>
      </c>
      <c r="K80" s="6">
        <v>202609</v>
      </c>
      <c r="L80" s="6" t="s">
        <v>14</v>
      </c>
      <c r="M80" s="6"/>
      <c r="N80" s="6"/>
      <c r="O80" s="6"/>
      <c r="P80" s="6"/>
      <c r="Q80" s="6"/>
      <c r="R80" s="6" t="s">
        <v>485</v>
      </c>
      <c r="S80" s="6"/>
      <c r="T80" s="6"/>
      <c r="U80" s="6" t="s">
        <v>106</v>
      </c>
      <c r="V80" s="6"/>
      <c r="W80" s="6"/>
      <c r="X80" s="6">
        <v>120000</v>
      </c>
      <c r="Y80" s="6">
        <v>80000</v>
      </c>
      <c r="Z80" s="6" t="s">
        <v>547</v>
      </c>
      <c r="AA80" s="6" t="s">
        <v>129</v>
      </c>
      <c r="AB80" s="6" t="s">
        <v>416</v>
      </c>
      <c r="AC80" s="34" t="s">
        <v>559</v>
      </c>
      <c r="AD80" s="6" t="s">
        <v>560</v>
      </c>
      <c r="AE80" s="6" t="s">
        <v>1232</v>
      </c>
      <c r="AF80" s="6" t="s">
        <v>1233</v>
      </c>
      <c r="AG80" s="6"/>
      <c r="AH80" s="6"/>
      <c r="AI80" s="6" t="s">
        <v>1234</v>
      </c>
      <c r="AJ80" s="6">
        <v>18686101289</v>
      </c>
      <c r="AK80" s="6">
        <v>111</v>
      </c>
      <c r="AL80" s="6"/>
      <c r="AM80" s="7"/>
      <c r="AN80" s="7"/>
      <c r="AO80" s="7"/>
      <c r="AP80" s="7"/>
      <c r="AQ80" s="7" t="str">
        <f t="shared" si="9"/>
        <v>办结</v>
      </c>
      <c r="AR80" s="6" t="s">
        <v>379</v>
      </c>
      <c r="AS80" s="6" t="s">
        <v>387</v>
      </c>
      <c r="AT80" s="6" t="s">
        <v>389</v>
      </c>
      <c r="AU80" s="52" t="s">
        <v>379</v>
      </c>
      <c r="AV80" s="6" t="s">
        <v>388</v>
      </c>
      <c r="AW80" s="6" t="s">
        <v>389</v>
      </c>
      <c r="AX80" s="6" t="s">
        <v>379</v>
      </c>
      <c r="AY80" s="6" t="s">
        <v>388</v>
      </c>
      <c r="AZ80" s="6" t="s">
        <v>389</v>
      </c>
      <c r="BA80" s="6" t="s">
        <v>394</v>
      </c>
      <c r="BB80" s="7" t="s">
        <v>387</v>
      </c>
      <c r="BC80" s="7" t="s">
        <v>573</v>
      </c>
      <c r="BD80" s="6" t="s">
        <v>394</v>
      </c>
      <c r="BE80" s="7" t="s">
        <v>387</v>
      </c>
      <c r="BF80" s="7" t="s">
        <v>573</v>
      </c>
      <c r="BG80" s="7" t="s">
        <v>394</v>
      </c>
      <c r="BH80" s="7"/>
      <c r="BI80" s="7"/>
      <c r="BJ80" s="7" t="s">
        <v>394</v>
      </c>
      <c r="BK80" s="7"/>
      <c r="BL80" s="7"/>
      <c r="BM80" s="7" t="s">
        <v>394</v>
      </c>
      <c r="BN80" s="7"/>
      <c r="BO80" s="7"/>
      <c r="BP80" s="7" t="s">
        <v>379</v>
      </c>
      <c r="BQ80" s="7"/>
      <c r="BR80" s="7"/>
    </row>
    <row r="81" ht="77.1" hidden="1" customHeight="1" spans="1:75">
      <c r="A81" s="6">
        <v>76</v>
      </c>
      <c r="B81" s="36" t="s">
        <v>1004</v>
      </c>
      <c r="C81" s="6" t="s">
        <v>557</v>
      </c>
      <c r="D81" s="6" t="s">
        <v>482</v>
      </c>
      <c r="E81" s="6"/>
      <c r="F81" s="6"/>
      <c r="G81" s="6" t="s">
        <v>484</v>
      </c>
      <c r="H81" s="6" t="s">
        <v>133</v>
      </c>
      <c r="I81" s="6"/>
      <c r="J81" s="6">
        <v>202404</v>
      </c>
      <c r="K81" s="6">
        <v>202511</v>
      </c>
      <c r="L81" s="6" t="s">
        <v>14</v>
      </c>
      <c r="M81" s="6"/>
      <c r="N81" s="6"/>
      <c r="O81" s="6"/>
      <c r="P81" s="6"/>
      <c r="Q81" s="6"/>
      <c r="R81" s="6" t="s">
        <v>485</v>
      </c>
      <c r="S81" s="6"/>
      <c r="T81" s="6"/>
      <c r="U81" s="6" t="s">
        <v>106</v>
      </c>
      <c r="V81" s="6"/>
      <c r="W81" s="6"/>
      <c r="X81" s="6">
        <v>80000</v>
      </c>
      <c r="Y81" s="6">
        <v>40000</v>
      </c>
      <c r="Z81" s="6"/>
      <c r="AA81" s="6" t="s">
        <v>129</v>
      </c>
      <c r="AB81" s="6"/>
      <c r="AC81" s="34" t="s">
        <v>559</v>
      </c>
      <c r="AD81" s="6" t="s">
        <v>560</v>
      </c>
      <c r="AE81" s="6" t="s">
        <v>1238</v>
      </c>
      <c r="AF81" s="6" t="s">
        <v>1239</v>
      </c>
      <c r="AG81" s="6"/>
      <c r="AH81" s="6"/>
      <c r="AI81" s="6" t="s">
        <v>1240</v>
      </c>
      <c r="AJ81" s="6">
        <v>18947256777</v>
      </c>
      <c r="AK81" s="6"/>
      <c r="AL81" s="6"/>
      <c r="AM81" s="6"/>
      <c r="AN81" s="7"/>
      <c r="AO81" s="7"/>
      <c r="AP81" s="6"/>
      <c r="AQ81" s="7" t="str">
        <f t="shared" si="9"/>
        <v/>
      </c>
      <c r="AR81" s="6" t="s">
        <v>386</v>
      </c>
      <c r="AS81" s="6" t="s">
        <v>387</v>
      </c>
      <c r="AT81" s="6" t="s">
        <v>573</v>
      </c>
      <c r="AU81" s="6" t="s">
        <v>386</v>
      </c>
      <c r="AV81" s="6" t="s">
        <v>388</v>
      </c>
      <c r="AW81" s="6" t="s">
        <v>573</v>
      </c>
      <c r="AX81" s="6" t="s">
        <v>386</v>
      </c>
      <c r="AY81" s="6" t="s">
        <v>388</v>
      </c>
      <c r="AZ81" s="6" t="s">
        <v>573</v>
      </c>
      <c r="BA81" s="6" t="s">
        <v>394</v>
      </c>
      <c r="BB81" s="6" t="s">
        <v>387</v>
      </c>
      <c r="BC81" s="6" t="s">
        <v>573</v>
      </c>
      <c r="BD81" s="6" t="s">
        <v>394</v>
      </c>
      <c r="BE81" s="6" t="s">
        <v>387</v>
      </c>
      <c r="BF81" s="6" t="s">
        <v>573</v>
      </c>
      <c r="BG81" s="6" t="s">
        <v>394</v>
      </c>
      <c r="BH81" s="6"/>
      <c r="BI81" s="6"/>
      <c r="BJ81" s="6" t="s">
        <v>394</v>
      </c>
      <c r="BK81" s="6"/>
      <c r="BL81" s="6"/>
      <c r="BM81" s="6" t="s">
        <v>394</v>
      </c>
      <c r="BN81" s="6"/>
      <c r="BO81" s="6"/>
      <c r="BP81" s="6" t="s">
        <v>386</v>
      </c>
      <c r="BQ81" s="6" t="s">
        <v>388</v>
      </c>
      <c r="BR81" s="6" t="s">
        <v>573</v>
      </c>
      <c r="BS81" s="13"/>
      <c r="BT81" s="13"/>
      <c r="BU81" s="13"/>
      <c r="BV81" s="13"/>
      <c r="BW81" s="13"/>
    </row>
    <row r="82" ht="84" hidden="1" customHeight="1" spans="1:75">
      <c r="A82" s="6">
        <v>77</v>
      </c>
      <c r="B82" s="36" t="s">
        <v>242</v>
      </c>
      <c r="C82" s="6" t="s">
        <v>805</v>
      </c>
      <c r="D82" s="7" t="s">
        <v>482</v>
      </c>
      <c r="E82" s="6" t="s">
        <v>1064</v>
      </c>
      <c r="F82" s="6"/>
      <c r="G82" s="6" t="s">
        <v>484</v>
      </c>
      <c r="H82" s="6" t="s">
        <v>128</v>
      </c>
      <c r="I82" s="6"/>
      <c r="J82" s="6">
        <v>202404</v>
      </c>
      <c r="K82" s="6">
        <v>202612</v>
      </c>
      <c r="L82" s="6" t="s">
        <v>14</v>
      </c>
      <c r="M82" s="6"/>
      <c r="N82" s="6"/>
      <c r="O82" s="6"/>
      <c r="P82" s="6"/>
      <c r="Q82" s="6"/>
      <c r="R82" s="6" t="s">
        <v>485</v>
      </c>
      <c r="S82" s="6"/>
      <c r="T82" s="6"/>
      <c r="U82" s="6" t="s">
        <v>106</v>
      </c>
      <c r="V82" s="6"/>
      <c r="W82" s="6"/>
      <c r="X82" s="6">
        <v>95000</v>
      </c>
      <c r="Y82" s="6">
        <v>30000</v>
      </c>
      <c r="Z82" s="6"/>
      <c r="AA82" s="6" t="s">
        <v>129</v>
      </c>
      <c r="AB82" s="6"/>
      <c r="AC82" s="34" t="s">
        <v>559</v>
      </c>
      <c r="AD82" s="6" t="s">
        <v>560</v>
      </c>
      <c r="AE82" s="6" t="s">
        <v>243</v>
      </c>
      <c r="AF82" s="6" t="s">
        <v>244</v>
      </c>
      <c r="AG82" s="6"/>
      <c r="AH82" s="6"/>
      <c r="AI82" s="6" t="s">
        <v>806</v>
      </c>
      <c r="AJ82" s="6">
        <v>17614728666</v>
      </c>
      <c r="AK82" s="6"/>
      <c r="AL82" s="6"/>
      <c r="AM82" s="6"/>
      <c r="AN82" s="7"/>
      <c r="AO82" s="7"/>
      <c r="AP82" s="6"/>
      <c r="AQ82" s="7" t="str">
        <f t="shared" si="9"/>
        <v/>
      </c>
      <c r="AR82" s="6" t="s">
        <v>379</v>
      </c>
      <c r="AS82" s="6" t="s">
        <v>387</v>
      </c>
      <c r="AT82" s="6" t="s">
        <v>389</v>
      </c>
      <c r="AU82" s="6" t="s">
        <v>386</v>
      </c>
      <c r="AV82" s="6" t="s">
        <v>388</v>
      </c>
      <c r="AW82" s="6" t="s">
        <v>573</v>
      </c>
      <c r="AX82" s="6" t="s">
        <v>386</v>
      </c>
      <c r="AY82" s="6" t="s">
        <v>388</v>
      </c>
      <c r="AZ82" s="6" t="s">
        <v>573</v>
      </c>
      <c r="BA82" s="6" t="s">
        <v>394</v>
      </c>
      <c r="BB82" s="6" t="s">
        <v>387</v>
      </c>
      <c r="BC82" s="6" t="s">
        <v>573</v>
      </c>
      <c r="BD82" s="6" t="s">
        <v>394</v>
      </c>
      <c r="BE82" s="6" t="s">
        <v>387</v>
      </c>
      <c r="BF82" s="6" t="s">
        <v>573</v>
      </c>
      <c r="BG82" s="6" t="s">
        <v>394</v>
      </c>
      <c r="BH82" s="6"/>
      <c r="BI82" s="6"/>
      <c r="BJ82" s="6" t="s">
        <v>394</v>
      </c>
      <c r="BK82" s="6"/>
      <c r="BL82" s="6"/>
      <c r="BM82" s="6" t="s">
        <v>394</v>
      </c>
      <c r="BN82" s="6"/>
      <c r="BO82" s="6"/>
      <c r="BP82" s="6" t="s">
        <v>386</v>
      </c>
      <c r="BQ82" s="6"/>
      <c r="BR82" s="6"/>
      <c r="BS82" s="13"/>
      <c r="BT82" s="13"/>
      <c r="BU82" s="13"/>
      <c r="BV82" s="13"/>
      <c r="BW82" s="13"/>
    </row>
    <row r="83" ht="77.1" hidden="1" customHeight="1" spans="1:71">
      <c r="A83" s="6">
        <v>80</v>
      </c>
      <c r="B83" s="36" t="s">
        <v>1036</v>
      </c>
      <c r="C83" s="7" t="s">
        <v>1125</v>
      </c>
      <c r="D83" s="7" t="s">
        <v>482</v>
      </c>
      <c r="E83" s="6" t="s">
        <v>1051</v>
      </c>
      <c r="F83" s="6" t="s">
        <v>483</v>
      </c>
      <c r="G83" s="6" t="s">
        <v>484</v>
      </c>
      <c r="H83" s="6" t="s">
        <v>133</v>
      </c>
      <c r="I83" s="6">
        <v>202303</v>
      </c>
      <c r="J83" s="6">
        <v>202404</v>
      </c>
      <c r="K83" s="6">
        <v>202506</v>
      </c>
      <c r="L83" s="6" t="s">
        <v>14</v>
      </c>
      <c r="M83" s="6"/>
      <c r="N83" s="6"/>
      <c r="O83" s="6"/>
      <c r="P83" s="6"/>
      <c r="Q83" s="6"/>
      <c r="R83" s="6" t="s">
        <v>485</v>
      </c>
      <c r="S83" s="6"/>
      <c r="T83" s="6"/>
      <c r="U83" s="6" t="s">
        <v>106</v>
      </c>
      <c r="V83" s="6"/>
      <c r="W83" s="6"/>
      <c r="X83" s="6">
        <v>19200</v>
      </c>
      <c r="Y83" s="6">
        <v>5000</v>
      </c>
      <c r="Z83" s="6"/>
      <c r="AA83" s="6" t="s">
        <v>129</v>
      </c>
      <c r="AB83" s="6"/>
      <c r="AC83" s="34" t="s">
        <v>559</v>
      </c>
      <c r="AD83" s="6" t="s">
        <v>560</v>
      </c>
      <c r="AE83" s="6" t="s">
        <v>1037</v>
      </c>
      <c r="AF83" s="6" t="s">
        <v>1126</v>
      </c>
      <c r="AG83" s="6"/>
      <c r="AH83" s="6"/>
      <c r="AI83" s="7" t="s">
        <v>1127</v>
      </c>
      <c r="AJ83" s="7">
        <v>15847291040</v>
      </c>
      <c r="AK83" s="7" t="s">
        <v>1128</v>
      </c>
      <c r="AL83" s="7"/>
      <c r="AM83" s="7"/>
      <c r="AN83" s="7"/>
      <c r="AO83" s="7"/>
      <c r="AP83" s="7"/>
      <c r="AQ83" s="7" t="str">
        <f t="shared" si="9"/>
        <v>办结</v>
      </c>
      <c r="AR83" s="7" t="s">
        <v>379</v>
      </c>
      <c r="AS83" s="7" t="s">
        <v>387</v>
      </c>
      <c r="AT83" s="7" t="s">
        <v>389</v>
      </c>
      <c r="AU83" s="7" t="s">
        <v>379</v>
      </c>
      <c r="AV83" s="7" t="s">
        <v>388</v>
      </c>
      <c r="AW83" s="7" t="s">
        <v>389</v>
      </c>
      <c r="AX83" s="7" t="s">
        <v>379</v>
      </c>
      <c r="AY83" s="7" t="s">
        <v>388</v>
      </c>
      <c r="AZ83" s="7" t="s">
        <v>389</v>
      </c>
      <c r="BA83" s="7" t="s">
        <v>379</v>
      </c>
      <c r="BB83" s="7" t="s">
        <v>387</v>
      </c>
      <c r="BC83" s="7" t="s">
        <v>389</v>
      </c>
      <c r="BD83" s="7" t="s">
        <v>379</v>
      </c>
      <c r="BE83" s="7" t="s">
        <v>387</v>
      </c>
      <c r="BF83" s="7" t="s">
        <v>389</v>
      </c>
      <c r="BG83" s="7" t="s">
        <v>394</v>
      </c>
      <c r="BH83" s="7"/>
      <c r="BI83" s="7"/>
      <c r="BJ83" s="7" t="s">
        <v>394</v>
      </c>
      <c r="BK83" s="7"/>
      <c r="BL83" s="7"/>
      <c r="BM83" s="7" t="s">
        <v>394</v>
      </c>
      <c r="BN83" s="7"/>
      <c r="BO83" s="7"/>
      <c r="BP83" s="7" t="s">
        <v>379</v>
      </c>
      <c r="BQ83" s="7" t="s">
        <v>388</v>
      </c>
      <c r="BR83" s="7" t="s">
        <v>573</v>
      </c>
      <c r="BS83" s="20" t="s">
        <v>386</v>
      </c>
    </row>
    <row r="84" ht="75.95" hidden="1" customHeight="1" spans="1:75">
      <c r="A84" s="6">
        <v>81</v>
      </c>
      <c r="B84" s="36" t="s">
        <v>1005</v>
      </c>
      <c r="C84" s="6" t="s">
        <v>1246</v>
      </c>
      <c r="D84" s="7" t="s">
        <v>482</v>
      </c>
      <c r="E84" s="6"/>
      <c r="F84" s="6"/>
      <c r="G84" s="6" t="s">
        <v>484</v>
      </c>
      <c r="H84" s="6" t="s">
        <v>128</v>
      </c>
      <c r="I84" s="6"/>
      <c r="J84" s="6">
        <v>202404</v>
      </c>
      <c r="K84" s="6">
        <v>202609</v>
      </c>
      <c r="L84" s="7" t="s">
        <v>14</v>
      </c>
      <c r="M84" s="6"/>
      <c r="N84" s="6"/>
      <c r="O84" s="6"/>
      <c r="P84" s="6"/>
      <c r="Q84" s="6"/>
      <c r="R84" s="6" t="s">
        <v>485</v>
      </c>
      <c r="S84" s="6"/>
      <c r="T84" s="6"/>
      <c r="U84" s="6" t="s">
        <v>106</v>
      </c>
      <c r="V84" s="6"/>
      <c r="W84" s="6"/>
      <c r="X84" s="6">
        <v>12000</v>
      </c>
      <c r="Y84" s="6">
        <v>5000</v>
      </c>
      <c r="Z84" s="6"/>
      <c r="AA84" s="6" t="s">
        <v>129</v>
      </c>
      <c r="AB84" s="6"/>
      <c r="AC84" s="34" t="s">
        <v>559</v>
      </c>
      <c r="AD84" s="6" t="s">
        <v>560</v>
      </c>
      <c r="AE84" s="6" t="s">
        <v>1247</v>
      </c>
      <c r="AF84" s="6" t="s">
        <v>1248</v>
      </c>
      <c r="AG84" s="6"/>
      <c r="AH84" s="6"/>
      <c r="AI84" s="7" t="s">
        <v>1249</v>
      </c>
      <c r="AJ84" s="7">
        <v>13088459717</v>
      </c>
      <c r="AK84" s="6"/>
      <c r="AL84" s="6"/>
      <c r="AM84" s="6"/>
      <c r="AN84" s="7"/>
      <c r="AO84" s="7"/>
      <c r="AP84" s="6"/>
      <c r="AQ84" s="7" t="str">
        <f t="shared" si="9"/>
        <v/>
      </c>
      <c r="AR84" s="6" t="s">
        <v>379</v>
      </c>
      <c r="AS84" s="6" t="s">
        <v>387</v>
      </c>
      <c r="AT84" s="6" t="s">
        <v>389</v>
      </c>
      <c r="AU84" s="6" t="s">
        <v>386</v>
      </c>
      <c r="AV84" s="6" t="s">
        <v>388</v>
      </c>
      <c r="AW84" s="6" t="s">
        <v>573</v>
      </c>
      <c r="AX84" s="6" t="s">
        <v>386</v>
      </c>
      <c r="AY84" s="6" t="s">
        <v>388</v>
      </c>
      <c r="AZ84" s="6" t="s">
        <v>573</v>
      </c>
      <c r="BA84" s="6" t="s">
        <v>394</v>
      </c>
      <c r="BB84" s="6" t="s">
        <v>387</v>
      </c>
      <c r="BC84" s="6" t="s">
        <v>573</v>
      </c>
      <c r="BD84" s="6" t="s">
        <v>394</v>
      </c>
      <c r="BE84" s="6" t="s">
        <v>387</v>
      </c>
      <c r="BF84" s="6" t="s">
        <v>573</v>
      </c>
      <c r="BG84" s="6" t="s">
        <v>394</v>
      </c>
      <c r="BH84" s="6"/>
      <c r="BI84" s="6"/>
      <c r="BJ84" s="6" t="s">
        <v>394</v>
      </c>
      <c r="BK84" s="6"/>
      <c r="BL84" s="6"/>
      <c r="BM84" s="6" t="s">
        <v>394</v>
      </c>
      <c r="BN84" s="6"/>
      <c r="BO84" s="6"/>
      <c r="BP84" s="6" t="s">
        <v>386</v>
      </c>
      <c r="BQ84" s="6"/>
      <c r="BR84" s="6"/>
      <c r="BS84" s="13"/>
      <c r="BT84" s="13"/>
      <c r="BU84" s="13"/>
      <c r="BV84" s="13"/>
      <c r="BW84" s="13"/>
    </row>
    <row r="85" ht="77.1" customHeight="1" spans="1:75">
      <c r="A85" s="6" t="s">
        <v>1570</v>
      </c>
      <c r="B85" s="23" t="s">
        <v>1548</v>
      </c>
      <c r="C85" s="7" t="s">
        <v>557</v>
      </c>
      <c r="D85" s="6" t="s">
        <v>439</v>
      </c>
      <c r="E85" s="6" t="s">
        <v>439</v>
      </c>
      <c r="F85" s="6"/>
      <c r="G85" s="6" t="s">
        <v>441</v>
      </c>
      <c r="H85" s="6" t="s">
        <v>133</v>
      </c>
      <c r="I85" s="6"/>
      <c r="J85" s="6">
        <v>202404</v>
      </c>
      <c r="K85" s="6">
        <v>202512</v>
      </c>
      <c r="L85" s="6" t="s">
        <v>14</v>
      </c>
      <c r="M85" s="6"/>
      <c r="N85" s="6"/>
      <c r="O85" s="6"/>
      <c r="P85" s="6"/>
      <c r="Q85" s="6"/>
      <c r="R85" s="6" t="s">
        <v>485</v>
      </c>
      <c r="S85" s="6"/>
      <c r="T85" s="6" t="s">
        <v>558</v>
      </c>
      <c r="U85" s="6" t="s">
        <v>106</v>
      </c>
      <c r="V85" s="6"/>
      <c r="W85" s="6"/>
      <c r="X85" s="6">
        <v>80000</v>
      </c>
      <c r="Y85" s="6">
        <v>45000</v>
      </c>
      <c r="Z85" s="6"/>
      <c r="AA85" s="6" t="s">
        <v>129</v>
      </c>
      <c r="AB85" s="6"/>
      <c r="AC85" s="6" t="s">
        <v>1570</v>
      </c>
      <c r="AD85" s="6" t="s">
        <v>884</v>
      </c>
      <c r="AE85" s="6" t="s">
        <v>1549</v>
      </c>
      <c r="AF85" s="6" t="s">
        <v>111</v>
      </c>
      <c r="AG85" s="6"/>
      <c r="AH85" s="6"/>
      <c r="AI85" s="6" t="s">
        <v>530</v>
      </c>
      <c r="AJ85" s="6">
        <v>18655382958</v>
      </c>
      <c r="AK85" s="6"/>
      <c r="AL85" s="6"/>
      <c r="AM85" s="6"/>
      <c r="AN85" s="7"/>
      <c r="AO85" s="7"/>
      <c r="AP85" s="6"/>
      <c r="AQ85" s="7" t="str">
        <f t="shared" si="9"/>
        <v/>
      </c>
      <c r="AR85" s="6" t="s">
        <v>386</v>
      </c>
      <c r="AS85" s="6" t="s">
        <v>387</v>
      </c>
      <c r="AT85" s="6" t="s">
        <v>573</v>
      </c>
      <c r="AU85" s="6" t="s">
        <v>386</v>
      </c>
      <c r="AV85" s="6" t="s">
        <v>388</v>
      </c>
      <c r="AW85" s="6" t="s">
        <v>573</v>
      </c>
      <c r="AX85" s="6" t="s">
        <v>386</v>
      </c>
      <c r="AY85" s="6" t="s">
        <v>388</v>
      </c>
      <c r="AZ85" s="6" t="s">
        <v>573</v>
      </c>
      <c r="BA85" s="6" t="s">
        <v>394</v>
      </c>
      <c r="BB85" s="6" t="s">
        <v>387</v>
      </c>
      <c r="BC85" s="6" t="s">
        <v>573</v>
      </c>
      <c r="BD85" s="6" t="s">
        <v>394</v>
      </c>
      <c r="BE85" s="6" t="s">
        <v>387</v>
      </c>
      <c r="BF85" s="6" t="s">
        <v>573</v>
      </c>
      <c r="BG85" s="6" t="s">
        <v>394</v>
      </c>
      <c r="BH85" s="6"/>
      <c r="BI85" s="6"/>
      <c r="BJ85" s="6" t="s">
        <v>394</v>
      </c>
      <c r="BK85" s="6"/>
      <c r="BL85" s="6"/>
      <c r="BM85" s="6" t="s">
        <v>394</v>
      </c>
      <c r="BN85" s="6"/>
      <c r="BO85" s="6"/>
      <c r="BP85" s="6" t="s">
        <v>386</v>
      </c>
      <c r="BQ85" s="6" t="s">
        <v>388</v>
      </c>
      <c r="BR85" s="6" t="s">
        <v>573</v>
      </c>
      <c r="BS85" s="13"/>
      <c r="BT85" s="13" t="s">
        <v>425</v>
      </c>
      <c r="BU85" s="13"/>
      <c r="BV85" s="13"/>
      <c r="BW85" s="13"/>
    </row>
    <row r="86" ht="77.1" customHeight="1" spans="1:75">
      <c r="A86" s="6" t="s">
        <v>1570</v>
      </c>
      <c r="B86" s="23" t="s">
        <v>1551</v>
      </c>
      <c r="C86" s="7" t="s">
        <v>557</v>
      </c>
      <c r="D86" s="7" t="s">
        <v>482</v>
      </c>
      <c r="E86" s="6" t="s">
        <v>439</v>
      </c>
      <c r="F86" s="6"/>
      <c r="G86" s="6" t="s">
        <v>484</v>
      </c>
      <c r="H86" s="6" t="s">
        <v>128</v>
      </c>
      <c r="I86" s="6"/>
      <c r="J86" s="6">
        <v>202404</v>
      </c>
      <c r="K86" s="6">
        <v>202606</v>
      </c>
      <c r="L86" s="6" t="s">
        <v>14</v>
      </c>
      <c r="M86" s="6"/>
      <c r="N86" s="6"/>
      <c r="O86" s="6"/>
      <c r="P86" s="6"/>
      <c r="Q86" s="6"/>
      <c r="R86" s="6" t="s">
        <v>485</v>
      </c>
      <c r="S86" s="6"/>
      <c r="T86" s="6"/>
      <c r="U86" s="6" t="s">
        <v>106</v>
      </c>
      <c r="V86" s="6"/>
      <c r="W86" s="6"/>
      <c r="X86" s="6">
        <v>100000</v>
      </c>
      <c r="Y86" s="6">
        <v>30000</v>
      </c>
      <c r="Z86" s="6"/>
      <c r="AA86" s="6" t="s">
        <v>129</v>
      </c>
      <c r="AB86" s="6"/>
      <c r="AC86" s="6" t="s">
        <v>1570</v>
      </c>
      <c r="AD86" s="6" t="s">
        <v>884</v>
      </c>
      <c r="AE86" s="6" t="s">
        <v>1552</v>
      </c>
      <c r="AF86" s="6" t="s">
        <v>1553</v>
      </c>
      <c r="AG86" s="6"/>
      <c r="AH86" s="6"/>
      <c r="AI86" s="6" t="s">
        <v>1554</v>
      </c>
      <c r="AJ86" s="6">
        <v>15053214195</v>
      </c>
      <c r="AK86" s="6"/>
      <c r="AL86" s="6"/>
      <c r="AM86" s="6"/>
      <c r="AN86" s="7"/>
      <c r="AO86" s="7"/>
      <c r="AP86" s="6"/>
      <c r="AQ86" s="7" t="str">
        <f t="shared" si="9"/>
        <v/>
      </c>
      <c r="AR86" s="6" t="s">
        <v>386</v>
      </c>
      <c r="AS86" s="6" t="s">
        <v>387</v>
      </c>
      <c r="AT86" s="6" t="s">
        <v>573</v>
      </c>
      <c r="AU86" s="6" t="s">
        <v>386</v>
      </c>
      <c r="AV86" s="6" t="s">
        <v>388</v>
      </c>
      <c r="AW86" s="6" t="s">
        <v>573</v>
      </c>
      <c r="AX86" s="6" t="s">
        <v>386</v>
      </c>
      <c r="AY86" s="6" t="s">
        <v>388</v>
      </c>
      <c r="AZ86" s="6" t="s">
        <v>573</v>
      </c>
      <c r="BA86" s="6" t="s">
        <v>394</v>
      </c>
      <c r="BB86" s="6" t="s">
        <v>387</v>
      </c>
      <c r="BC86" s="6" t="s">
        <v>573</v>
      </c>
      <c r="BD86" s="6" t="s">
        <v>394</v>
      </c>
      <c r="BE86" s="6" t="s">
        <v>387</v>
      </c>
      <c r="BF86" s="6" t="s">
        <v>573</v>
      </c>
      <c r="BG86" s="6" t="s">
        <v>394</v>
      </c>
      <c r="BH86" s="6"/>
      <c r="BI86" s="6"/>
      <c r="BJ86" s="6" t="s">
        <v>394</v>
      </c>
      <c r="BK86" s="6"/>
      <c r="BL86" s="6"/>
      <c r="BM86" s="6" t="s">
        <v>394</v>
      </c>
      <c r="BN86" s="6"/>
      <c r="BO86" s="6"/>
      <c r="BP86" s="6" t="s">
        <v>386</v>
      </c>
      <c r="BQ86" s="6" t="s">
        <v>388</v>
      </c>
      <c r="BR86" s="6" t="s">
        <v>573</v>
      </c>
      <c r="BS86" s="13" t="s">
        <v>889</v>
      </c>
      <c r="BT86" s="13" t="s">
        <v>425</v>
      </c>
      <c r="BU86" s="13"/>
      <c r="BV86" s="13"/>
      <c r="BW86" s="13"/>
    </row>
    <row r="87" ht="123" hidden="1" customHeight="1" spans="1:70">
      <c r="A87" s="6">
        <v>79</v>
      </c>
      <c r="B87" s="23" t="s">
        <v>1006</v>
      </c>
      <c r="C87" s="6" t="s">
        <v>1252</v>
      </c>
      <c r="D87" s="7" t="s">
        <v>482</v>
      </c>
      <c r="E87" s="6" t="s">
        <v>1064</v>
      </c>
      <c r="F87" s="6"/>
      <c r="G87" s="6" t="s">
        <v>484</v>
      </c>
      <c r="H87" s="6" t="s">
        <v>133</v>
      </c>
      <c r="I87" s="6">
        <v>202310</v>
      </c>
      <c r="J87" s="6">
        <v>202404</v>
      </c>
      <c r="K87" s="6">
        <v>202510</v>
      </c>
      <c r="L87" s="6" t="s">
        <v>14</v>
      </c>
      <c r="M87" s="7" t="s">
        <v>1208</v>
      </c>
      <c r="N87" s="6"/>
      <c r="O87" s="6"/>
      <c r="P87" s="6"/>
      <c r="Q87" s="6"/>
      <c r="R87" s="6" t="s">
        <v>485</v>
      </c>
      <c r="S87" s="6"/>
      <c r="T87" s="6"/>
      <c r="U87" s="6" t="s">
        <v>106</v>
      </c>
      <c r="V87" s="6"/>
      <c r="W87" s="6">
        <v>40600</v>
      </c>
      <c r="X87" s="6">
        <v>40600</v>
      </c>
      <c r="Y87" s="6">
        <v>20300</v>
      </c>
      <c r="Z87" s="6"/>
      <c r="AA87" s="6" t="s">
        <v>129</v>
      </c>
      <c r="AB87" s="6"/>
      <c r="AC87" s="6" t="s">
        <v>1570</v>
      </c>
      <c r="AD87" s="6" t="s">
        <v>884</v>
      </c>
      <c r="AE87" s="6" t="s">
        <v>1253</v>
      </c>
      <c r="AF87" s="6" t="s">
        <v>1254</v>
      </c>
      <c r="AG87" s="6" t="s">
        <v>1255</v>
      </c>
      <c r="AH87" s="6" t="s">
        <v>1256</v>
      </c>
      <c r="AI87" s="6" t="s">
        <v>1257</v>
      </c>
      <c r="AJ87" s="6" t="s">
        <v>1258</v>
      </c>
      <c r="AK87" s="6"/>
      <c r="AL87" s="6"/>
      <c r="AM87" s="6"/>
      <c r="AN87" s="6"/>
      <c r="AO87" s="6"/>
      <c r="AP87" s="6"/>
      <c r="AQ87" s="7" t="str">
        <f t="shared" si="9"/>
        <v/>
      </c>
      <c r="AR87" s="6" t="s">
        <v>379</v>
      </c>
      <c r="AS87" s="6" t="s">
        <v>387</v>
      </c>
      <c r="AT87" s="6" t="s">
        <v>389</v>
      </c>
      <c r="AU87" s="6" t="s">
        <v>386</v>
      </c>
      <c r="AV87" s="6" t="s">
        <v>388</v>
      </c>
      <c r="AW87" s="6" t="s">
        <v>573</v>
      </c>
      <c r="AX87" s="6" t="s">
        <v>386</v>
      </c>
      <c r="AY87" s="6" t="s">
        <v>388</v>
      </c>
      <c r="AZ87" s="6" t="s">
        <v>573</v>
      </c>
      <c r="BA87" s="6" t="s">
        <v>394</v>
      </c>
      <c r="BB87" s="6" t="s">
        <v>387</v>
      </c>
      <c r="BC87" s="6" t="s">
        <v>573</v>
      </c>
      <c r="BD87" s="6" t="s">
        <v>394</v>
      </c>
      <c r="BE87" s="6" t="s">
        <v>387</v>
      </c>
      <c r="BF87" s="6" t="s">
        <v>573</v>
      </c>
      <c r="BG87" s="6" t="s">
        <v>394</v>
      </c>
      <c r="BH87" s="6"/>
      <c r="BI87" s="6"/>
      <c r="BJ87" s="6" t="s">
        <v>394</v>
      </c>
      <c r="BK87" s="6"/>
      <c r="BL87" s="6"/>
      <c r="BM87" s="6" t="s">
        <v>394</v>
      </c>
      <c r="BN87" s="6"/>
      <c r="BO87" s="6"/>
      <c r="BP87" s="6" t="s">
        <v>386</v>
      </c>
      <c r="BQ87" s="6"/>
      <c r="BR87" s="6"/>
    </row>
    <row r="88" ht="81.95" hidden="1" customHeight="1" spans="1:75">
      <c r="A88" s="6">
        <v>83</v>
      </c>
      <c r="B88" s="6" t="s">
        <v>1007</v>
      </c>
      <c r="C88" s="6" t="s">
        <v>1261</v>
      </c>
      <c r="D88" s="6" t="s">
        <v>1008</v>
      </c>
      <c r="E88" s="6" t="s">
        <v>1262</v>
      </c>
      <c r="F88" s="6"/>
      <c r="G88" s="6" t="s">
        <v>588</v>
      </c>
      <c r="H88" s="6" t="s">
        <v>133</v>
      </c>
      <c r="I88" s="6"/>
      <c r="J88" s="6">
        <v>202405</v>
      </c>
      <c r="K88" s="6">
        <v>202512</v>
      </c>
      <c r="L88" s="6" t="s">
        <v>95</v>
      </c>
      <c r="M88" s="6"/>
      <c r="N88" s="6"/>
      <c r="O88" s="6"/>
      <c r="P88" s="6"/>
      <c r="Q88" s="6"/>
      <c r="R88" s="6" t="s">
        <v>485</v>
      </c>
      <c r="S88" s="6"/>
      <c r="T88" s="6" t="s">
        <v>519</v>
      </c>
      <c r="U88" s="6" t="s">
        <v>1264</v>
      </c>
      <c r="V88" s="6"/>
      <c r="W88" s="6">
        <v>10000</v>
      </c>
      <c r="X88" s="6">
        <v>10000</v>
      </c>
      <c r="Y88" s="6">
        <v>5000</v>
      </c>
      <c r="Z88" s="6"/>
      <c r="AA88" s="6" t="s">
        <v>129</v>
      </c>
      <c r="AB88" s="6"/>
      <c r="AC88" s="6"/>
      <c r="AD88" s="6" t="s">
        <v>560</v>
      </c>
      <c r="AE88" s="6" t="s">
        <v>1265</v>
      </c>
      <c r="AF88" s="6" t="s">
        <v>1266</v>
      </c>
      <c r="AG88" s="6" t="s">
        <v>1263</v>
      </c>
      <c r="AH88" s="6" t="s">
        <v>1267</v>
      </c>
      <c r="AI88" s="6" t="s">
        <v>1268</v>
      </c>
      <c r="AJ88" s="6" t="s">
        <v>1269</v>
      </c>
      <c r="AK88" s="6"/>
      <c r="AL88" s="6"/>
      <c r="AM88" s="6"/>
      <c r="AN88" s="7"/>
      <c r="AO88" s="7"/>
      <c r="AP88" s="6"/>
      <c r="AQ88" s="7" t="str">
        <f t="shared" si="9"/>
        <v>办结</v>
      </c>
      <c r="AR88" s="6" t="s">
        <v>379</v>
      </c>
      <c r="AS88" s="6" t="s">
        <v>387</v>
      </c>
      <c r="AT88" s="6" t="s">
        <v>389</v>
      </c>
      <c r="AU88" s="6" t="s">
        <v>394</v>
      </c>
      <c r="AV88" s="6"/>
      <c r="AW88" s="6"/>
      <c r="AX88" s="6" t="s">
        <v>394</v>
      </c>
      <c r="AY88" s="6"/>
      <c r="AZ88" s="6"/>
      <c r="BA88" s="6" t="s">
        <v>394</v>
      </c>
      <c r="BB88" s="6"/>
      <c r="BC88" s="6"/>
      <c r="BD88" s="6" t="s">
        <v>394</v>
      </c>
      <c r="BE88" s="6"/>
      <c r="BF88" s="6"/>
      <c r="BG88" s="6" t="s">
        <v>394</v>
      </c>
      <c r="BH88" s="6"/>
      <c r="BI88" s="6"/>
      <c r="BJ88" s="6" t="s">
        <v>394</v>
      </c>
      <c r="BK88" s="6"/>
      <c r="BL88" s="6"/>
      <c r="BM88" s="6" t="s">
        <v>394</v>
      </c>
      <c r="BN88" s="6"/>
      <c r="BO88" s="6"/>
      <c r="BP88" s="6" t="s">
        <v>394</v>
      </c>
      <c r="BQ88" s="6"/>
      <c r="BR88" s="6"/>
      <c r="BS88" s="13"/>
      <c r="BT88" s="13" t="s">
        <v>425</v>
      </c>
      <c r="BU88" s="13"/>
      <c r="BV88" s="13"/>
      <c r="BW88" s="13"/>
    </row>
    <row r="89" ht="81.95" hidden="1" customHeight="1" spans="1:70">
      <c r="A89" s="6">
        <v>84</v>
      </c>
      <c r="B89" s="6" t="s">
        <v>1009</v>
      </c>
      <c r="C89" s="7" t="s">
        <v>557</v>
      </c>
      <c r="D89" s="7" t="s">
        <v>482</v>
      </c>
      <c r="E89" s="6" t="s">
        <v>235</v>
      </c>
      <c r="F89" s="6" t="s">
        <v>483</v>
      </c>
      <c r="G89" s="6" t="s">
        <v>484</v>
      </c>
      <c r="H89" s="6" t="s">
        <v>133</v>
      </c>
      <c r="I89" s="6">
        <v>202405</v>
      </c>
      <c r="J89" s="6">
        <v>202405</v>
      </c>
      <c r="K89" s="6">
        <v>202510</v>
      </c>
      <c r="L89" s="7" t="s">
        <v>95</v>
      </c>
      <c r="M89" s="7"/>
      <c r="N89" s="7"/>
      <c r="O89" s="7"/>
      <c r="P89" s="7">
        <v>1</v>
      </c>
      <c r="Q89" s="7"/>
      <c r="R89" s="7" t="s">
        <v>485</v>
      </c>
      <c r="S89" s="7"/>
      <c r="T89" s="6" t="s">
        <v>519</v>
      </c>
      <c r="U89" s="6" t="s">
        <v>1264</v>
      </c>
      <c r="V89" s="6"/>
      <c r="W89" s="6"/>
      <c r="X89" s="6">
        <v>8700</v>
      </c>
      <c r="Y89" s="6">
        <v>4500</v>
      </c>
      <c r="Z89" s="6" t="s">
        <v>547</v>
      </c>
      <c r="AA89" s="6" t="s">
        <v>129</v>
      </c>
      <c r="AB89" s="6" t="s">
        <v>495</v>
      </c>
      <c r="AC89" s="6"/>
      <c r="AD89" s="6" t="s">
        <v>560</v>
      </c>
      <c r="AE89" s="6" t="s">
        <v>1271</v>
      </c>
      <c r="AF89" s="6" t="s">
        <v>235</v>
      </c>
      <c r="AG89" s="6"/>
      <c r="AH89" s="6"/>
      <c r="AI89" s="7" t="s">
        <v>483</v>
      </c>
      <c r="AJ89" s="7">
        <v>2143062</v>
      </c>
      <c r="AK89" s="7"/>
      <c r="AL89" s="7"/>
      <c r="AM89" s="7"/>
      <c r="AN89" s="7"/>
      <c r="AO89" s="7"/>
      <c r="AP89" s="7"/>
      <c r="AQ89" s="7" t="str">
        <f t="shared" si="9"/>
        <v/>
      </c>
      <c r="AR89" s="7" t="s">
        <v>386</v>
      </c>
      <c r="AS89" s="7" t="s">
        <v>387</v>
      </c>
      <c r="AT89" s="7" t="s">
        <v>573</v>
      </c>
      <c r="AU89" s="7" t="s">
        <v>394</v>
      </c>
      <c r="AV89" s="7"/>
      <c r="AW89" s="7"/>
      <c r="AX89" s="7" t="s">
        <v>394</v>
      </c>
      <c r="AY89" s="7"/>
      <c r="AZ89" s="7"/>
      <c r="BA89" s="7" t="s">
        <v>394</v>
      </c>
      <c r="BB89" s="7"/>
      <c r="BC89" s="7"/>
      <c r="BD89" s="7" t="s">
        <v>394</v>
      </c>
      <c r="BE89" s="7"/>
      <c r="BF89" s="7"/>
      <c r="BG89" s="7" t="s">
        <v>394</v>
      </c>
      <c r="BH89" s="7"/>
      <c r="BI89" s="7"/>
      <c r="BJ89" s="7" t="s">
        <v>394</v>
      </c>
      <c r="BK89" s="7"/>
      <c r="BL89" s="7"/>
      <c r="BM89" s="7" t="s">
        <v>394</v>
      </c>
      <c r="BN89" s="7"/>
      <c r="BO89" s="7"/>
      <c r="BP89" s="7" t="s">
        <v>394</v>
      </c>
      <c r="BQ89" s="7"/>
      <c r="BR89" s="7"/>
    </row>
    <row r="90" ht="120" hidden="1" customHeight="1" spans="1:73">
      <c r="A90" s="6">
        <v>85</v>
      </c>
      <c r="B90" s="7" t="s">
        <v>261</v>
      </c>
      <c r="C90" s="7" t="s">
        <v>678</v>
      </c>
      <c r="D90" s="7" t="s">
        <v>545</v>
      </c>
      <c r="E90" s="7" t="s">
        <v>124</v>
      </c>
      <c r="F90" s="7" t="s">
        <v>520</v>
      </c>
      <c r="G90" s="7" t="s">
        <v>546</v>
      </c>
      <c r="H90" s="7" t="s">
        <v>133</v>
      </c>
      <c r="I90" s="7">
        <v>202307</v>
      </c>
      <c r="J90" s="7">
        <v>202403</v>
      </c>
      <c r="K90" s="7">
        <v>202508</v>
      </c>
      <c r="L90" s="7" t="s">
        <v>95</v>
      </c>
      <c r="M90" s="7"/>
      <c r="N90" s="7"/>
      <c r="O90" s="7"/>
      <c r="P90" s="7"/>
      <c r="Q90" s="7"/>
      <c r="R90" s="7" t="s">
        <v>485</v>
      </c>
      <c r="S90" s="7"/>
      <c r="T90" s="7"/>
      <c r="U90" s="7" t="s">
        <v>122</v>
      </c>
      <c r="V90" s="7"/>
      <c r="W90" s="7"/>
      <c r="X90" s="7">
        <v>17000</v>
      </c>
      <c r="Y90" s="6">
        <v>10000</v>
      </c>
      <c r="Z90" s="6" t="s">
        <v>547</v>
      </c>
      <c r="AA90" s="7" t="s">
        <v>129</v>
      </c>
      <c r="AB90" s="7" t="s">
        <v>679</v>
      </c>
      <c r="AC90" s="7"/>
      <c r="AD90" s="6" t="s">
        <v>382</v>
      </c>
      <c r="AE90" s="7" t="s">
        <v>262</v>
      </c>
      <c r="AF90" s="7" t="s">
        <v>124</v>
      </c>
      <c r="AG90" s="7"/>
      <c r="AH90" s="7"/>
      <c r="AI90" s="7" t="s">
        <v>548</v>
      </c>
      <c r="AJ90" s="7">
        <v>5225137</v>
      </c>
      <c r="AK90" s="7">
        <v>52</v>
      </c>
      <c r="AL90" s="7" t="s">
        <v>549</v>
      </c>
      <c r="AM90" s="7"/>
      <c r="AN90" s="7"/>
      <c r="AO90" s="7"/>
      <c r="AP90" s="7"/>
      <c r="AQ90" s="7" t="str">
        <f t="shared" si="9"/>
        <v>办结</v>
      </c>
      <c r="AR90" s="7" t="s">
        <v>379</v>
      </c>
      <c r="AS90" s="7" t="s">
        <v>387</v>
      </c>
      <c r="AT90" s="7" t="s">
        <v>389</v>
      </c>
      <c r="AU90" s="7" t="s">
        <v>394</v>
      </c>
      <c r="AV90" s="7"/>
      <c r="AW90" s="7"/>
      <c r="AX90" s="7" t="s">
        <v>394</v>
      </c>
      <c r="AY90" s="7"/>
      <c r="AZ90" s="7"/>
      <c r="BA90" s="7" t="s">
        <v>394</v>
      </c>
      <c r="BB90" s="7"/>
      <c r="BC90" s="7"/>
      <c r="BD90" s="7" t="s">
        <v>394</v>
      </c>
      <c r="BE90" s="7"/>
      <c r="BF90" s="7"/>
      <c r="BG90" s="7" t="s">
        <v>394</v>
      </c>
      <c r="BH90" s="7"/>
      <c r="BI90" s="7"/>
      <c r="BJ90" s="7" t="s">
        <v>394</v>
      </c>
      <c r="BK90" s="7"/>
      <c r="BL90" s="7"/>
      <c r="BM90" s="7" t="s">
        <v>394</v>
      </c>
      <c r="BN90" s="7"/>
      <c r="BO90" s="7"/>
      <c r="BP90" s="7" t="s">
        <v>394</v>
      </c>
      <c r="BQ90" s="7"/>
      <c r="BR90" s="7"/>
      <c r="BT90" s="20" t="s">
        <v>681</v>
      </c>
      <c r="BU90" s="20" t="s">
        <v>682</v>
      </c>
    </row>
    <row r="91" ht="77.1" hidden="1" customHeight="1" spans="1:70">
      <c r="A91" s="6">
        <v>86</v>
      </c>
      <c r="B91" s="6" t="s">
        <v>259</v>
      </c>
      <c r="C91" s="6" t="s">
        <v>674</v>
      </c>
      <c r="D91" s="6" t="s">
        <v>545</v>
      </c>
      <c r="E91" s="6" t="s">
        <v>1064</v>
      </c>
      <c r="F91" s="7" t="s">
        <v>520</v>
      </c>
      <c r="G91" s="7" t="s">
        <v>546</v>
      </c>
      <c r="H91" s="6" t="s">
        <v>133</v>
      </c>
      <c r="I91" s="6">
        <v>202308</v>
      </c>
      <c r="J91" s="6">
        <v>202402</v>
      </c>
      <c r="K91" s="6">
        <v>202507</v>
      </c>
      <c r="L91" s="7" t="s">
        <v>95</v>
      </c>
      <c r="M91" s="7"/>
      <c r="N91" s="7"/>
      <c r="O91" s="7"/>
      <c r="P91" s="7"/>
      <c r="Q91" s="7"/>
      <c r="R91" s="7" t="s">
        <v>485</v>
      </c>
      <c r="S91" s="7"/>
      <c r="T91" s="6" t="s">
        <v>519</v>
      </c>
      <c r="U91" s="6" t="s">
        <v>122</v>
      </c>
      <c r="V91" s="6"/>
      <c r="W91" s="6"/>
      <c r="X91" s="6">
        <v>17597</v>
      </c>
      <c r="Y91" s="6">
        <v>6000</v>
      </c>
      <c r="Z91" s="6"/>
      <c r="AA91" s="6" t="s">
        <v>129</v>
      </c>
      <c r="AB91" s="6"/>
      <c r="AC91" s="6"/>
      <c r="AD91" s="6" t="s">
        <v>382</v>
      </c>
      <c r="AE91" s="6" t="s">
        <v>260</v>
      </c>
      <c r="AF91" s="6" t="s">
        <v>124</v>
      </c>
      <c r="AG91" s="6"/>
      <c r="AH91" s="6"/>
      <c r="AI91" s="6" t="s">
        <v>675</v>
      </c>
      <c r="AJ91" s="6">
        <v>13684727004</v>
      </c>
      <c r="AK91" s="6"/>
      <c r="AL91" s="6"/>
      <c r="AM91" s="6"/>
      <c r="AN91" s="6"/>
      <c r="AO91" s="6"/>
      <c r="AP91" s="6"/>
      <c r="AQ91" s="7" t="str">
        <f t="shared" si="9"/>
        <v>办结</v>
      </c>
      <c r="AR91" s="6" t="s">
        <v>379</v>
      </c>
      <c r="AS91" s="6" t="s">
        <v>387</v>
      </c>
      <c r="AT91" s="6" t="s">
        <v>389</v>
      </c>
      <c r="AU91" s="6" t="s">
        <v>394</v>
      </c>
      <c r="AV91" s="6"/>
      <c r="AW91" s="6"/>
      <c r="AX91" s="6" t="s">
        <v>394</v>
      </c>
      <c r="AY91" s="6"/>
      <c r="AZ91" s="6"/>
      <c r="BA91" s="6" t="s">
        <v>394</v>
      </c>
      <c r="BB91" s="6"/>
      <c r="BC91" s="6"/>
      <c r="BD91" s="6" t="s">
        <v>394</v>
      </c>
      <c r="BE91" s="6"/>
      <c r="BF91" s="6"/>
      <c r="BG91" s="6" t="s">
        <v>394</v>
      </c>
      <c r="BH91" s="6"/>
      <c r="BI91" s="6"/>
      <c r="BJ91" s="6" t="s">
        <v>394</v>
      </c>
      <c r="BK91" s="6"/>
      <c r="BL91" s="6"/>
      <c r="BM91" s="6" t="s">
        <v>394</v>
      </c>
      <c r="BN91" s="6"/>
      <c r="BO91" s="6"/>
      <c r="BP91" s="6" t="s">
        <v>394</v>
      </c>
      <c r="BQ91" s="6"/>
      <c r="BR91" s="6"/>
    </row>
    <row r="92" ht="77.1" hidden="1" customHeight="1" spans="1:70">
      <c r="A92" s="6">
        <v>87</v>
      </c>
      <c r="B92" s="6" t="s">
        <v>161</v>
      </c>
      <c r="C92" s="6" t="s">
        <v>607</v>
      </c>
      <c r="D92" s="6" t="s">
        <v>608</v>
      </c>
      <c r="E92" s="6" t="s">
        <v>1064</v>
      </c>
      <c r="F92" s="6"/>
      <c r="G92" s="6" t="s">
        <v>546</v>
      </c>
      <c r="H92" s="6">
        <v>2024</v>
      </c>
      <c r="I92" s="6">
        <v>202305</v>
      </c>
      <c r="J92" s="6">
        <v>202404</v>
      </c>
      <c r="K92" s="6">
        <v>202412</v>
      </c>
      <c r="L92" s="7" t="s">
        <v>14</v>
      </c>
      <c r="M92" s="7"/>
      <c r="N92" s="7"/>
      <c r="O92" s="6" t="s">
        <v>379</v>
      </c>
      <c r="P92" s="7">
        <v>1</v>
      </c>
      <c r="Q92" s="7"/>
      <c r="R92" s="7" t="s">
        <v>485</v>
      </c>
      <c r="S92" s="7"/>
      <c r="T92" s="7"/>
      <c r="U92" s="6" t="s">
        <v>122</v>
      </c>
      <c r="V92" s="6"/>
      <c r="W92" s="6">
        <v>12000</v>
      </c>
      <c r="X92" s="6">
        <v>12000</v>
      </c>
      <c r="Y92" s="6">
        <v>6000</v>
      </c>
      <c r="Z92" s="6"/>
      <c r="AA92" s="6" t="s">
        <v>129</v>
      </c>
      <c r="AB92" s="6"/>
      <c r="AC92" s="6"/>
      <c r="AD92" s="6" t="s">
        <v>560</v>
      </c>
      <c r="AE92" s="6" t="s">
        <v>162</v>
      </c>
      <c r="AF92" s="6" t="s">
        <v>163</v>
      </c>
      <c r="AG92" s="6" t="s">
        <v>610</v>
      </c>
      <c r="AH92" s="6" t="s">
        <v>611</v>
      </c>
      <c r="AI92" s="6" t="s">
        <v>612</v>
      </c>
      <c r="AJ92" s="6">
        <v>15924445427</v>
      </c>
      <c r="AK92" s="6"/>
      <c r="AL92" s="6"/>
      <c r="AM92" s="6"/>
      <c r="AN92" s="6"/>
      <c r="AO92" s="6"/>
      <c r="AP92" s="6"/>
      <c r="AQ92" s="7" t="str">
        <f t="shared" si="9"/>
        <v>办结</v>
      </c>
      <c r="AR92" s="6" t="s">
        <v>379</v>
      </c>
      <c r="AS92" s="6" t="s">
        <v>387</v>
      </c>
      <c r="AT92" s="6" t="s">
        <v>389</v>
      </c>
      <c r="AU92" s="6" t="s">
        <v>394</v>
      </c>
      <c r="AV92" s="6"/>
      <c r="AW92" s="6"/>
      <c r="AX92" s="6" t="s">
        <v>394</v>
      </c>
      <c r="AY92" s="6"/>
      <c r="AZ92" s="6"/>
      <c r="BA92" s="6" t="s">
        <v>394</v>
      </c>
      <c r="BB92" s="6"/>
      <c r="BC92" s="6"/>
      <c r="BD92" s="6" t="s">
        <v>394</v>
      </c>
      <c r="BE92" s="6"/>
      <c r="BF92" s="6"/>
      <c r="BG92" s="6" t="s">
        <v>394</v>
      </c>
      <c r="BH92" s="6"/>
      <c r="BI92" s="6"/>
      <c r="BJ92" s="6" t="s">
        <v>394</v>
      </c>
      <c r="BK92" s="6"/>
      <c r="BL92" s="6"/>
      <c r="BM92" s="6" t="s">
        <v>394</v>
      </c>
      <c r="BN92" s="6"/>
      <c r="BO92" s="6"/>
      <c r="BP92" s="6" t="s">
        <v>394</v>
      </c>
      <c r="BQ92" s="6"/>
      <c r="BR92" s="6"/>
    </row>
    <row r="93" ht="77.1" hidden="1" customHeight="1" spans="1:75">
      <c r="A93" s="6">
        <v>88</v>
      </c>
      <c r="B93" s="6" t="s">
        <v>229</v>
      </c>
      <c r="C93" s="6" t="s">
        <v>557</v>
      </c>
      <c r="D93" s="7" t="s">
        <v>374</v>
      </c>
      <c r="E93" s="6" t="s">
        <v>1059</v>
      </c>
      <c r="F93" s="6"/>
      <c r="G93" s="6" t="s">
        <v>406</v>
      </c>
      <c r="H93" s="6" t="s">
        <v>133</v>
      </c>
      <c r="I93" s="6">
        <v>202405</v>
      </c>
      <c r="J93" s="6">
        <v>202405</v>
      </c>
      <c r="K93" s="6">
        <v>202512</v>
      </c>
      <c r="L93" s="6" t="s">
        <v>95</v>
      </c>
      <c r="M93" s="6"/>
      <c r="N93" s="6"/>
      <c r="O93" s="6"/>
      <c r="P93" s="6"/>
      <c r="Q93" s="6"/>
      <c r="R93" s="7" t="s">
        <v>510</v>
      </c>
      <c r="S93" s="6"/>
      <c r="T93" s="6"/>
      <c r="U93" s="6" t="s">
        <v>69</v>
      </c>
      <c r="V93" s="6"/>
      <c r="W93" s="6"/>
      <c r="X93" s="6">
        <v>40000</v>
      </c>
      <c r="Y93" s="6">
        <v>30000</v>
      </c>
      <c r="Z93" s="6" t="s">
        <v>511</v>
      </c>
      <c r="AA93" s="6" t="s">
        <v>129</v>
      </c>
      <c r="AB93" s="6" t="s">
        <v>658</v>
      </c>
      <c r="AC93" s="6"/>
      <c r="AD93" s="6" t="s">
        <v>382</v>
      </c>
      <c r="AE93" s="6" t="s">
        <v>230</v>
      </c>
      <c r="AF93" s="6" t="s">
        <v>97</v>
      </c>
      <c r="AG93" s="6" t="s">
        <v>406</v>
      </c>
      <c r="AH93" s="6">
        <v>13904725427</v>
      </c>
      <c r="AI93" s="6" t="s">
        <v>414</v>
      </c>
      <c r="AJ93" s="6">
        <v>13848529557</v>
      </c>
      <c r="AK93" s="6"/>
      <c r="AL93" s="6"/>
      <c r="AM93" s="6"/>
      <c r="AN93" s="7"/>
      <c r="AO93" s="7"/>
      <c r="AP93" s="6"/>
      <c r="AQ93" s="7" t="str">
        <f t="shared" si="9"/>
        <v/>
      </c>
      <c r="AR93" s="6" t="s">
        <v>386</v>
      </c>
      <c r="AS93" s="6" t="s">
        <v>387</v>
      </c>
      <c r="AT93" s="6" t="s">
        <v>573</v>
      </c>
      <c r="AU93" s="6" t="str">
        <f>AX93</f>
        <v>无需办理</v>
      </c>
      <c r="AV93" s="6" t="s">
        <v>388</v>
      </c>
      <c r="AW93" s="6" t="s">
        <v>573</v>
      </c>
      <c r="AX93" s="7" t="s">
        <v>394</v>
      </c>
      <c r="AY93" s="6" t="s">
        <v>388</v>
      </c>
      <c r="AZ93" s="6" t="s">
        <v>573</v>
      </c>
      <c r="BA93" s="7" t="s">
        <v>394</v>
      </c>
      <c r="BB93" s="6" t="s">
        <v>387</v>
      </c>
      <c r="BC93" s="6" t="s">
        <v>573</v>
      </c>
      <c r="BD93" s="7" t="s">
        <v>394</v>
      </c>
      <c r="BE93" s="6" t="s">
        <v>387</v>
      </c>
      <c r="BF93" s="6" t="s">
        <v>573</v>
      </c>
      <c r="BG93" s="6" t="s">
        <v>394</v>
      </c>
      <c r="BH93" s="6"/>
      <c r="BI93" s="6"/>
      <c r="BJ93" s="6" t="s">
        <v>394</v>
      </c>
      <c r="BK93" s="6"/>
      <c r="BL93" s="6"/>
      <c r="BM93" s="6" t="s">
        <v>394</v>
      </c>
      <c r="BN93" s="6"/>
      <c r="BO93" s="6"/>
      <c r="BP93" s="7" t="s">
        <v>394</v>
      </c>
      <c r="BQ93" s="6" t="s">
        <v>388</v>
      </c>
      <c r="BR93" s="6" t="s">
        <v>573</v>
      </c>
      <c r="BS93" s="13"/>
      <c r="BT93" s="13"/>
      <c r="BU93" s="13"/>
      <c r="BV93" s="13"/>
      <c r="BW93" s="13"/>
    </row>
    <row r="94" ht="77.1" hidden="1" customHeight="1" spans="1:75">
      <c r="A94" s="6">
        <v>89</v>
      </c>
      <c r="B94" s="6" t="s">
        <v>1042</v>
      </c>
      <c r="C94" s="6" t="s">
        <v>557</v>
      </c>
      <c r="D94" s="7" t="s">
        <v>374</v>
      </c>
      <c r="E94" s="6" t="s">
        <v>1059</v>
      </c>
      <c r="F94" s="6"/>
      <c r="G94" s="6" t="s">
        <v>406</v>
      </c>
      <c r="H94" s="6" t="s">
        <v>133</v>
      </c>
      <c r="I94" s="6">
        <v>202405</v>
      </c>
      <c r="J94" s="6">
        <v>202404</v>
      </c>
      <c r="K94" s="6">
        <v>202512</v>
      </c>
      <c r="L94" s="6" t="s">
        <v>95</v>
      </c>
      <c r="M94" s="6"/>
      <c r="N94" s="6"/>
      <c r="O94" s="6"/>
      <c r="P94" s="6"/>
      <c r="Q94" s="6"/>
      <c r="R94" s="7" t="s">
        <v>510</v>
      </c>
      <c r="S94" s="6"/>
      <c r="T94" s="6"/>
      <c r="U94" s="6" t="s">
        <v>69</v>
      </c>
      <c r="V94" s="6"/>
      <c r="W94" s="6"/>
      <c r="X94" s="6">
        <v>35000</v>
      </c>
      <c r="Y94" s="6">
        <v>30000</v>
      </c>
      <c r="Z94" s="6" t="s">
        <v>511</v>
      </c>
      <c r="AA94" s="6" t="s">
        <v>129</v>
      </c>
      <c r="AB94" s="6" t="s">
        <v>658</v>
      </c>
      <c r="AC94" s="34" t="s">
        <v>559</v>
      </c>
      <c r="AD94" s="6" t="s">
        <v>382</v>
      </c>
      <c r="AE94" s="6" t="s">
        <v>228</v>
      </c>
      <c r="AF94" s="6" t="s">
        <v>97</v>
      </c>
      <c r="AG94" s="6" t="s">
        <v>406</v>
      </c>
      <c r="AH94" s="6">
        <v>13904725427</v>
      </c>
      <c r="AI94" s="6" t="s">
        <v>414</v>
      </c>
      <c r="AJ94" s="6">
        <v>13848529557</v>
      </c>
      <c r="AK94" s="6"/>
      <c r="AL94" s="6"/>
      <c r="AM94" s="6"/>
      <c r="AN94" s="7"/>
      <c r="AO94" s="7"/>
      <c r="AP94" s="6"/>
      <c r="AQ94" s="7" t="str">
        <f t="shared" si="9"/>
        <v/>
      </c>
      <c r="AR94" s="6" t="s">
        <v>386</v>
      </c>
      <c r="AS94" s="6" t="s">
        <v>387</v>
      </c>
      <c r="AT94" s="6" t="s">
        <v>573</v>
      </c>
      <c r="AU94" s="6" t="s">
        <v>394</v>
      </c>
      <c r="AV94" s="6"/>
      <c r="AW94" s="6"/>
      <c r="AX94" s="6" t="s">
        <v>394</v>
      </c>
      <c r="AY94" s="6"/>
      <c r="AZ94" s="6"/>
      <c r="BA94" s="6" t="s">
        <v>394</v>
      </c>
      <c r="BB94" s="6" t="s">
        <v>387</v>
      </c>
      <c r="BC94" s="6" t="s">
        <v>573</v>
      </c>
      <c r="BD94" s="6" t="s">
        <v>394</v>
      </c>
      <c r="BE94" s="6" t="s">
        <v>387</v>
      </c>
      <c r="BF94" s="6" t="s">
        <v>573</v>
      </c>
      <c r="BG94" s="6" t="s">
        <v>394</v>
      </c>
      <c r="BH94" s="6"/>
      <c r="BI94" s="6"/>
      <c r="BJ94" s="6" t="s">
        <v>394</v>
      </c>
      <c r="BK94" s="6"/>
      <c r="BL94" s="6"/>
      <c r="BM94" s="6" t="s">
        <v>394</v>
      </c>
      <c r="BN94" s="6"/>
      <c r="BO94" s="6"/>
      <c r="BP94" s="6" t="s">
        <v>394</v>
      </c>
      <c r="BQ94" s="6"/>
      <c r="BR94" s="6"/>
      <c r="BS94" s="6"/>
      <c r="BT94" s="13"/>
      <c r="BU94" s="13"/>
      <c r="BV94" s="13"/>
      <c r="BW94" s="13"/>
    </row>
    <row r="95" ht="99.95" hidden="1" customHeight="1" spans="1:70">
      <c r="A95" s="6">
        <v>90</v>
      </c>
      <c r="B95" s="6" t="s">
        <v>249</v>
      </c>
      <c r="C95" s="7" t="s">
        <v>557</v>
      </c>
      <c r="D95" s="7" t="s">
        <v>482</v>
      </c>
      <c r="E95" s="6" t="s">
        <v>235</v>
      </c>
      <c r="F95" s="6" t="s">
        <v>483</v>
      </c>
      <c r="G95" s="6" t="s">
        <v>484</v>
      </c>
      <c r="H95" s="6">
        <v>2024</v>
      </c>
      <c r="I95" s="6">
        <v>202405</v>
      </c>
      <c r="J95" s="6">
        <v>202405</v>
      </c>
      <c r="K95" s="6">
        <v>202410</v>
      </c>
      <c r="L95" s="7" t="s">
        <v>95</v>
      </c>
      <c r="M95" s="7"/>
      <c r="N95" s="7"/>
      <c r="O95" s="7"/>
      <c r="P95" s="7"/>
      <c r="Q95" s="7"/>
      <c r="R95" s="7" t="s">
        <v>485</v>
      </c>
      <c r="S95" s="7"/>
      <c r="T95" s="6" t="s">
        <v>519</v>
      </c>
      <c r="U95" s="6" t="s">
        <v>69</v>
      </c>
      <c r="V95" s="6"/>
      <c r="W95" s="6"/>
      <c r="X95" s="6">
        <v>21450.8</v>
      </c>
      <c r="Y95" s="6">
        <v>21450.8</v>
      </c>
      <c r="Z95" s="6" t="s">
        <v>547</v>
      </c>
      <c r="AA95" s="6" t="s">
        <v>129</v>
      </c>
      <c r="AB95" s="6"/>
      <c r="AC95" s="6"/>
      <c r="AD95" s="6" t="s">
        <v>382</v>
      </c>
      <c r="AE95" s="6" t="s">
        <v>250</v>
      </c>
      <c r="AF95" s="6" t="s">
        <v>235</v>
      </c>
      <c r="AG95" s="6"/>
      <c r="AH95" s="6"/>
      <c r="AI95" s="7" t="s">
        <v>483</v>
      </c>
      <c r="AJ95" s="7">
        <v>2143062</v>
      </c>
      <c r="AK95" s="7"/>
      <c r="AL95" s="7"/>
      <c r="AM95" s="7"/>
      <c r="AN95" s="7"/>
      <c r="AO95" s="7"/>
      <c r="AP95" s="7"/>
      <c r="AQ95" s="7" t="str">
        <f t="shared" si="9"/>
        <v/>
      </c>
      <c r="AR95" s="7" t="s">
        <v>386</v>
      </c>
      <c r="AS95" s="7" t="s">
        <v>387</v>
      </c>
      <c r="AT95" s="7" t="s">
        <v>573</v>
      </c>
      <c r="AU95" s="7" t="s">
        <v>394</v>
      </c>
      <c r="AV95" s="7"/>
      <c r="AW95" s="7"/>
      <c r="AX95" s="7" t="s">
        <v>394</v>
      </c>
      <c r="AY95" s="7"/>
      <c r="AZ95" s="7"/>
      <c r="BA95" s="7" t="s">
        <v>394</v>
      </c>
      <c r="BB95" s="7"/>
      <c r="BC95" s="7"/>
      <c r="BD95" s="7" t="s">
        <v>394</v>
      </c>
      <c r="BE95" s="7"/>
      <c r="BF95" s="7"/>
      <c r="BG95" s="7" t="s">
        <v>394</v>
      </c>
      <c r="BH95" s="7"/>
      <c r="BI95" s="7"/>
      <c r="BJ95" s="7" t="s">
        <v>394</v>
      </c>
      <c r="BK95" s="7"/>
      <c r="BL95" s="7"/>
      <c r="BM95" s="7" t="s">
        <v>394</v>
      </c>
      <c r="BN95" s="7"/>
      <c r="BO95" s="7"/>
      <c r="BP95" s="7" t="s">
        <v>394</v>
      </c>
      <c r="BQ95" s="7"/>
      <c r="BR95" s="7"/>
    </row>
    <row r="96" ht="77.1" hidden="1" customHeight="1" spans="1:75">
      <c r="A96" s="6">
        <v>91</v>
      </c>
      <c r="B96" s="6" t="s">
        <v>254</v>
      </c>
      <c r="C96" s="6" t="s">
        <v>557</v>
      </c>
      <c r="D96" s="7" t="s">
        <v>482</v>
      </c>
      <c r="E96" s="6"/>
      <c r="F96" s="6"/>
      <c r="G96" s="6" t="s">
        <v>484</v>
      </c>
      <c r="H96" s="6">
        <v>2024</v>
      </c>
      <c r="I96" s="6"/>
      <c r="J96" s="6">
        <v>202404</v>
      </c>
      <c r="K96" s="6">
        <v>202412</v>
      </c>
      <c r="L96" s="7" t="s">
        <v>95</v>
      </c>
      <c r="M96" s="6"/>
      <c r="N96" s="6"/>
      <c r="O96" s="6"/>
      <c r="P96" s="6"/>
      <c r="Q96" s="6"/>
      <c r="R96" s="6" t="s">
        <v>485</v>
      </c>
      <c r="S96" s="6"/>
      <c r="T96" s="6"/>
      <c r="U96" s="6" t="s">
        <v>69</v>
      </c>
      <c r="V96" s="6"/>
      <c r="W96" s="6"/>
      <c r="X96" s="6">
        <v>9800</v>
      </c>
      <c r="Y96" s="6">
        <v>9800</v>
      </c>
      <c r="Z96" s="6"/>
      <c r="AA96" s="6" t="s">
        <v>129</v>
      </c>
      <c r="AB96" s="6"/>
      <c r="AC96" s="6"/>
      <c r="AD96" s="6" t="s">
        <v>382</v>
      </c>
      <c r="AE96" s="6" t="s">
        <v>255</v>
      </c>
      <c r="AF96" s="6" t="s">
        <v>256</v>
      </c>
      <c r="AG96" s="6"/>
      <c r="AH96" s="6"/>
      <c r="AI96" s="6" t="s">
        <v>826</v>
      </c>
      <c r="AJ96" s="7">
        <v>13847249860</v>
      </c>
      <c r="AK96" s="6"/>
      <c r="AL96" s="6"/>
      <c r="AM96" s="6"/>
      <c r="AN96" s="7"/>
      <c r="AO96" s="7"/>
      <c r="AP96" s="6"/>
      <c r="AQ96" s="7" t="str">
        <f t="shared" si="9"/>
        <v/>
      </c>
      <c r="AR96" s="6" t="s">
        <v>386</v>
      </c>
      <c r="AS96" s="6" t="s">
        <v>387</v>
      </c>
      <c r="AT96" s="6" t="s">
        <v>573</v>
      </c>
      <c r="AU96" s="6" t="s">
        <v>394</v>
      </c>
      <c r="AV96" s="6"/>
      <c r="AW96" s="6"/>
      <c r="AX96" s="6" t="s">
        <v>394</v>
      </c>
      <c r="AY96" s="6"/>
      <c r="AZ96" s="6"/>
      <c r="BA96" s="6" t="s">
        <v>394</v>
      </c>
      <c r="BB96" s="6"/>
      <c r="BC96" s="6"/>
      <c r="BD96" s="6" t="s">
        <v>394</v>
      </c>
      <c r="BE96" s="6"/>
      <c r="BF96" s="6"/>
      <c r="BG96" s="6" t="s">
        <v>394</v>
      </c>
      <c r="BH96" s="6"/>
      <c r="BI96" s="6"/>
      <c r="BJ96" s="6" t="s">
        <v>394</v>
      </c>
      <c r="BK96" s="6"/>
      <c r="BL96" s="6"/>
      <c r="BM96" s="6" t="s">
        <v>394</v>
      </c>
      <c r="BN96" s="6"/>
      <c r="BO96" s="6"/>
      <c r="BP96" s="6" t="s">
        <v>394</v>
      </c>
      <c r="BQ96" s="6"/>
      <c r="BR96" s="6"/>
      <c r="BS96" s="13"/>
      <c r="BT96" s="13"/>
      <c r="BU96" s="13"/>
      <c r="BV96" s="13"/>
      <c r="BW96" s="13"/>
    </row>
    <row r="97" s="30" customFormat="1" ht="77.1" hidden="1" customHeight="1" spans="1:78">
      <c r="A97" s="6">
        <v>92</v>
      </c>
      <c r="B97" s="6" t="s">
        <v>1458</v>
      </c>
      <c r="C97" s="6" t="s">
        <v>1459</v>
      </c>
      <c r="D97" s="7" t="s">
        <v>374</v>
      </c>
      <c r="E97" s="6" t="s">
        <v>1059</v>
      </c>
      <c r="F97" s="6"/>
      <c r="G97" s="6" t="s">
        <v>406</v>
      </c>
      <c r="H97" s="6" t="s">
        <v>133</v>
      </c>
      <c r="I97" s="6">
        <v>202404</v>
      </c>
      <c r="J97" s="6">
        <v>202404</v>
      </c>
      <c r="K97" s="6">
        <v>202512</v>
      </c>
      <c r="L97" s="6" t="s">
        <v>95</v>
      </c>
      <c r="M97" s="6"/>
      <c r="N97" s="6"/>
      <c r="O97" s="6"/>
      <c r="P97" s="6"/>
      <c r="Q97" s="6"/>
      <c r="R97" s="7" t="s">
        <v>510</v>
      </c>
      <c r="S97" s="6"/>
      <c r="T97" s="6"/>
      <c r="U97" s="6" t="s">
        <v>69</v>
      </c>
      <c r="V97" s="6"/>
      <c r="W97" s="6"/>
      <c r="X97" s="6">
        <v>11495.44</v>
      </c>
      <c r="Y97" s="6">
        <v>6000</v>
      </c>
      <c r="Z97" s="6" t="s">
        <v>511</v>
      </c>
      <c r="AA97" s="6" t="s">
        <v>129</v>
      </c>
      <c r="AB97" s="6" t="s">
        <v>658</v>
      </c>
      <c r="AC97" s="6" t="s">
        <v>381</v>
      </c>
      <c r="AD97" s="6" t="s">
        <v>382</v>
      </c>
      <c r="AE97" s="6" t="s">
        <v>1571</v>
      </c>
      <c r="AF97" s="6" t="s">
        <v>97</v>
      </c>
      <c r="AG97" s="6" t="s">
        <v>406</v>
      </c>
      <c r="AH97" s="6">
        <v>13904725427</v>
      </c>
      <c r="AI97" s="6" t="s">
        <v>414</v>
      </c>
      <c r="AJ97" s="6">
        <v>13848529557</v>
      </c>
      <c r="AK97" s="6">
        <v>82.8</v>
      </c>
      <c r="AL97" s="6"/>
      <c r="AM97" s="6"/>
      <c r="AN97" s="7"/>
      <c r="AO97" s="7"/>
      <c r="AP97" s="6"/>
      <c r="AQ97" s="7" t="str">
        <f t="shared" si="9"/>
        <v>办结</v>
      </c>
      <c r="AR97" s="6" t="s">
        <v>379</v>
      </c>
      <c r="AS97" s="6" t="s">
        <v>387</v>
      </c>
      <c r="AT97" s="6" t="s">
        <v>389</v>
      </c>
      <c r="AU97" s="6" t="s">
        <v>379</v>
      </c>
      <c r="AV97" s="6" t="s">
        <v>388</v>
      </c>
      <c r="AW97" s="6" t="s">
        <v>389</v>
      </c>
      <c r="AX97" s="6" t="s">
        <v>379</v>
      </c>
      <c r="AY97" s="6" t="s">
        <v>388</v>
      </c>
      <c r="AZ97" s="6" t="s">
        <v>389</v>
      </c>
      <c r="BA97" s="6" t="s">
        <v>394</v>
      </c>
      <c r="BB97" s="6"/>
      <c r="BC97" s="6"/>
      <c r="BD97" s="6" t="s">
        <v>394</v>
      </c>
      <c r="BE97" s="6"/>
      <c r="BF97" s="6"/>
      <c r="BG97" s="6" t="s">
        <v>394</v>
      </c>
      <c r="BH97" s="6"/>
      <c r="BI97" s="6"/>
      <c r="BJ97" s="6" t="s">
        <v>394</v>
      </c>
      <c r="BK97" s="6"/>
      <c r="BL97" s="6"/>
      <c r="BM97" s="6" t="s">
        <v>394</v>
      </c>
      <c r="BN97" s="6"/>
      <c r="BO97" s="6"/>
      <c r="BP97" s="6" t="s">
        <v>394</v>
      </c>
      <c r="BQ97" s="6"/>
      <c r="BR97" s="6"/>
      <c r="BS97" s="13"/>
      <c r="BT97" s="13"/>
      <c r="BU97" s="13"/>
      <c r="BV97" s="13"/>
      <c r="BW97" s="13"/>
      <c r="BX97" s="20"/>
      <c r="BY97" s="20"/>
      <c r="BZ97" s="20"/>
    </row>
    <row r="98" s="30" customFormat="1" ht="77.1" hidden="1" customHeight="1" spans="1:78">
      <c r="A98" s="6">
        <v>93</v>
      </c>
      <c r="B98" s="6" t="s">
        <v>764</v>
      </c>
      <c r="C98" s="6" t="s">
        <v>557</v>
      </c>
      <c r="D98" s="7" t="s">
        <v>374</v>
      </c>
      <c r="E98" s="6" t="s">
        <v>1059</v>
      </c>
      <c r="F98" s="6"/>
      <c r="G98" s="6" t="s">
        <v>406</v>
      </c>
      <c r="H98" s="6" t="s">
        <v>133</v>
      </c>
      <c r="I98" s="6">
        <v>202405</v>
      </c>
      <c r="J98" s="6">
        <v>202405</v>
      </c>
      <c r="K98" s="6">
        <v>202512</v>
      </c>
      <c r="L98" s="6" t="s">
        <v>95</v>
      </c>
      <c r="M98" s="6"/>
      <c r="N98" s="6"/>
      <c r="O98" s="6"/>
      <c r="P98" s="6"/>
      <c r="Q98" s="6"/>
      <c r="R98" s="7" t="s">
        <v>510</v>
      </c>
      <c r="S98" s="6"/>
      <c r="T98" s="6"/>
      <c r="U98" s="6" t="s">
        <v>69</v>
      </c>
      <c r="V98" s="6"/>
      <c r="W98" s="6"/>
      <c r="X98" s="6">
        <v>8000</v>
      </c>
      <c r="Y98" s="6">
        <v>5000</v>
      </c>
      <c r="Z98" s="6" t="s">
        <v>511</v>
      </c>
      <c r="AA98" s="6" t="s">
        <v>129</v>
      </c>
      <c r="AB98" s="6" t="s">
        <v>658</v>
      </c>
      <c r="AC98" s="6"/>
      <c r="AD98" s="6" t="s">
        <v>382</v>
      </c>
      <c r="AE98" s="6" t="s">
        <v>765</v>
      </c>
      <c r="AF98" s="6" t="s">
        <v>97</v>
      </c>
      <c r="AG98" s="6" t="s">
        <v>406</v>
      </c>
      <c r="AH98" s="6">
        <v>13904725427</v>
      </c>
      <c r="AI98" s="6" t="s">
        <v>414</v>
      </c>
      <c r="AJ98" s="6">
        <v>13848529557</v>
      </c>
      <c r="AK98" s="6"/>
      <c r="AL98" s="6"/>
      <c r="AM98" s="6"/>
      <c r="AN98" s="7"/>
      <c r="AO98" s="7"/>
      <c r="AP98" s="6"/>
      <c r="AQ98" s="7" t="str">
        <f t="shared" si="9"/>
        <v/>
      </c>
      <c r="AR98" s="6" t="s">
        <v>386</v>
      </c>
      <c r="AS98" s="6" t="s">
        <v>387</v>
      </c>
      <c r="AT98" s="6" t="s">
        <v>573</v>
      </c>
      <c r="AU98" s="6" t="str">
        <f>AX98</f>
        <v>无需办理</v>
      </c>
      <c r="AV98" s="6" t="s">
        <v>388</v>
      </c>
      <c r="AW98" s="6" t="s">
        <v>573</v>
      </c>
      <c r="AX98" s="7" t="s">
        <v>394</v>
      </c>
      <c r="AY98" s="6" t="s">
        <v>388</v>
      </c>
      <c r="AZ98" s="6" t="s">
        <v>573</v>
      </c>
      <c r="BA98" s="6" t="s">
        <v>394</v>
      </c>
      <c r="BB98" s="6" t="s">
        <v>387</v>
      </c>
      <c r="BC98" s="6" t="s">
        <v>573</v>
      </c>
      <c r="BD98" s="6" t="s">
        <v>394</v>
      </c>
      <c r="BE98" s="6" t="s">
        <v>387</v>
      </c>
      <c r="BF98" s="6" t="s">
        <v>573</v>
      </c>
      <c r="BG98" s="6" t="s">
        <v>394</v>
      </c>
      <c r="BH98" s="6"/>
      <c r="BI98" s="6"/>
      <c r="BJ98" s="6" t="s">
        <v>394</v>
      </c>
      <c r="BK98" s="6"/>
      <c r="BL98" s="6"/>
      <c r="BM98" s="6" t="s">
        <v>394</v>
      </c>
      <c r="BN98" s="6"/>
      <c r="BO98" s="6"/>
      <c r="BP98" s="6" t="s">
        <v>394</v>
      </c>
      <c r="BQ98" s="6"/>
      <c r="BR98" s="6"/>
      <c r="BS98" s="13"/>
      <c r="BT98" s="13"/>
      <c r="BU98" s="13"/>
      <c r="BV98" s="13"/>
      <c r="BW98" s="13"/>
      <c r="BX98" s="20"/>
      <c r="BY98" s="20"/>
      <c r="BZ98" s="20"/>
    </row>
    <row r="99" ht="224.1" hidden="1" customHeight="1" spans="1:75">
      <c r="A99" s="6">
        <v>94</v>
      </c>
      <c r="B99" s="6" t="s">
        <v>1010</v>
      </c>
      <c r="C99" s="6" t="s">
        <v>557</v>
      </c>
      <c r="D99" s="6" t="s">
        <v>482</v>
      </c>
      <c r="E99" s="6" t="s">
        <v>235</v>
      </c>
      <c r="F99" s="6"/>
      <c r="G99" s="6" t="s">
        <v>484</v>
      </c>
      <c r="H99" s="6">
        <v>2024</v>
      </c>
      <c r="I99" s="6">
        <v>202404</v>
      </c>
      <c r="J99" s="6">
        <v>202404</v>
      </c>
      <c r="K99" s="6">
        <v>202410</v>
      </c>
      <c r="L99" s="6" t="s">
        <v>95</v>
      </c>
      <c r="M99" s="6" t="s">
        <v>1275</v>
      </c>
      <c r="N99" s="6"/>
      <c r="O99" s="6"/>
      <c r="P99" s="6"/>
      <c r="Q99" s="6"/>
      <c r="R99" s="7" t="s">
        <v>485</v>
      </c>
      <c r="S99" s="6"/>
      <c r="T99" s="6"/>
      <c r="U99" s="6" t="s">
        <v>69</v>
      </c>
      <c r="V99" s="6"/>
      <c r="W99" s="6"/>
      <c r="X99" s="6">
        <v>5000</v>
      </c>
      <c r="Y99" s="6">
        <v>3764.18</v>
      </c>
      <c r="Z99" s="6"/>
      <c r="AA99" s="6" t="s">
        <v>129</v>
      </c>
      <c r="AB99" s="6"/>
      <c r="AC99" s="6"/>
      <c r="AD99" s="6" t="s">
        <v>382</v>
      </c>
      <c r="AE99" s="6" t="s">
        <v>1276</v>
      </c>
      <c r="AF99" s="6" t="s">
        <v>235</v>
      </c>
      <c r="AG99" s="6"/>
      <c r="AH99" s="6"/>
      <c r="AI99" s="7" t="s">
        <v>483</v>
      </c>
      <c r="AJ99" s="7">
        <v>2143062</v>
      </c>
      <c r="AK99" s="6"/>
      <c r="AL99" s="6"/>
      <c r="AM99" s="6"/>
      <c r="AN99" s="6"/>
      <c r="AO99" s="6"/>
      <c r="AP99" s="6"/>
      <c r="AQ99" s="7" t="str">
        <f t="shared" si="9"/>
        <v/>
      </c>
      <c r="AR99" s="6" t="s">
        <v>386</v>
      </c>
      <c r="AS99" s="6" t="s">
        <v>387</v>
      </c>
      <c r="AT99" s="6" t="s">
        <v>573</v>
      </c>
      <c r="AU99" s="6" t="s">
        <v>394</v>
      </c>
      <c r="AV99" s="6"/>
      <c r="AW99" s="6"/>
      <c r="AX99" s="6" t="s">
        <v>394</v>
      </c>
      <c r="AY99" s="6"/>
      <c r="AZ99" s="6"/>
      <c r="BA99" s="6" t="s">
        <v>394</v>
      </c>
      <c r="BB99" s="6"/>
      <c r="BC99" s="6"/>
      <c r="BD99" s="6" t="s">
        <v>394</v>
      </c>
      <c r="BE99" s="6"/>
      <c r="BF99" s="6"/>
      <c r="BG99" s="6" t="s">
        <v>394</v>
      </c>
      <c r="BH99" s="6"/>
      <c r="BI99" s="6"/>
      <c r="BJ99" s="6" t="s">
        <v>394</v>
      </c>
      <c r="BK99" s="6"/>
      <c r="BL99" s="6"/>
      <c r="BM99" s="6" t="s">
        <v>394</v>
      </c>
      <c r="BN99" s="6"/>
      <c r="BO99" s="6"/>
      <c r="BP99" s="6" t="s">
        <v>394</v>
      </c>
      <c r="BQ99" s="6"/>
      <c r="BR99" s="6"/>
      <c r="BS99" s="20" t="s">
        <v>1277</v>
      </c>
      <c r="BT99" s="13"/>
      <c r="BU99" s="13"/>
      <c r="BV99" s="13"/>
      <c r="BW99" s="13"/>
    </row>
    <row r="100" s="31" customFormat="1" ht="77.1" hidden="1" customHeight="1" spans="1:78">
      <c r="A100" s="6">
        <v>95</v>
      </c>
      <c r="B100" s="6" t="s">
        <v>770</v>
      </c>
      <c r="C100" s="6" t="s">
        <v>771</v>
      </c>
      <c r="D100" s="7" t="s">
        <v>374</v>
      </c>
      <c r="E100" s="6" t="s">
        <v>1059</v>
      </c>
      <c r="F100" s="6"/>
      <c r="G100" s="6" t="s">
        <v>406</v>
      </c>
      <c r="H100" s="6">
        <v>2024</v>
      </c>
      <c r="I100" s="6">
        <v>202308</v>
      </c>
      <c r="J100" s="6">
        <v>202404</v>
      </c>
      <c r="K100" s="6">
        <v>202410</v>
      </c>
      <c r="L100" s="6" t="s">
        <v>95</v>
      </c>
      <c r="M100" s="6"/>
      <c r="N100" s="6"/>
      <c r="O100" s="6"/>
      <c r="P100" s="6"/>
      <c r="Q100" s="6"/>
      <c r="R100" s="7" t="s">
        <v>510</v>
      </c>
      <c r="S100" s="6"/>
      <c r="T100" s="6"/>
      <c r="U100" s="6" t="s">
        <v>69</v>
      </c>
      <c r="V100" s="6"/>
      <c r="W100" s="6"/>
      <c r="X100" s="6">
        <v>5438.4</v>
      </c>
      <c r="Y100" s="6">
        <v>3500</v>
      </c>
      <c r="Z100" s="6" t="s">
        <v>511</v>
      </c>
      <c r="AA100" s="6" t="s">
        <v>129</v>
      </c>
      <c r="AB100" s="6" t="s">
        <v>495</v>
      </c>
      <c r="AC100" s="6"/>
      <c r="AD100" s="6" t="s">
        <v>382</v>
      </c>
      <c r="AE100" s="6" t="s">
        <v>772</v>
      </c>
      <c r="AF100" s="6" t="s">
        <v>97</v>
      </c>
      <c r="AG100" s="6" t="s">
        <v>406</v>
      </c>
      <c r="AH100" s="6">
        <v>13904725427</v>
      </c>
      <c r="AI100" s="6" t="s">
        <v>414</v>
      </c>
      <c r="AJ100" s="6">
        <v>13848529557</v>
      </c>
      <c r="AK100" s="6">
        <v>100.43</v>
      </c>
      <c r="AL100" s="6"/>
      <c r="AM100" s="6"/>
      <c r="AN100" s="7"/>
      <c r="AO100" s="7"/>
      <c r="AP100" s="6"/>
      <c r="AQ100" s="7" t="str">
        <f t="shared" si="9"/>
        <v>办结</v>
      </c>
      <c r="AR100" s="6" t="s">
        <v>379</v>
      </c>
      <c r="AS100" s="6" t="s">
        <v>387</v>
      </c>
      <c r="AT100" s="6" t="s">
        <v>389</v>
      </c>
      <c r="AU100" s="6" t="str">
        <f>AX100</f>
        <v>无需办理</v>
      </c>
      <c r="AV100" s="6" t="s">
        <v>388</v>
      </c>
      <c r="AW100" s="6" t="s">
        <v>573</v>
      </c>
      <c r="AX100" s="7" t="s">
        <v>394</v>
      </c>
      <c r="AY100" s="6" t="s">
        <v>388</v>
      </c>
      <c r="AZ100" s="6" t="s">
        <v>573</v>
      </c>
      <c r="BA100" s="6" t="s">
        <v>394</v>
      </c>
      <c r="BB100" s="6"/>
      <c r="BC100" s="6"/>
      <c r="BD100" s="6" t="s">
        <v>394</v>
      </c>
      <c r="BE100" s="6"/>
      <c r="BF100" s="6"/>
      <c r="BG100" s="6" t="s">
        <v>394</v>
      </c>
      <c r="BH100" s="6"/>
      <c r="BI100" s="6"/>
      <c r="BJ100" s="6" t="s">
        <v>394</v>
      </c>
      <c r="BK100" s="6"/>
      <c r="BL100" s="6"/>
      <c r="BM100" s="6" t="s">
        <v>394</v>
      </c>
      <c r="BN100" s="6"/>
      <c r="BO100" s="6"/>
      <c r="BP100" s="6" t="s">
        <v>394</v>
      </c>
      <c r="BQ100" s="6"/>
      <c r="BR100" s="6"/>
      <c r="BS100" s="13"/>
      <c r="BT100" s="13"/>
      <c r="BU100" s="13"/>
      <c r="BV100" s="13"/>
      <c r="BW100" s="13"/>
      <c r="BX100" s="20"/>
      <c r="BY100" s="20"/>
      <c r="BZ100" s="20"/>
    </row>
    <row r="101" ht="77.1" hidden="1" customHeight="1" spans="1:75">
      <c r="A101" s="6">
        <v>96</v>
      </c>
      <c r="B101" s="6" t="s">
        <v>778</v>
      </c>
      <c r="C101" s="6" t="s">
        <v>779</v>
      </c>
      <c r="D101" s="7" t="s">
        <v>374</v>
      </c>
      <c r="E101" s="6" t="s">
        <v>1059</v>
      </c>
      <c r="F101" s="6"/>
      <c r="G101" s="6" t="s">
        <v>406</v>
      </c>
      <c r="H101" s="6">
        <v>2024</v>
      </c>
      <c r="I101" s="6">
        <v>202308</v>
      </c>
      <c r="J101" s="6">
        <v>202404</v>
      </c>
      <c r="K101" s="6">
        <v>202410</v>
      </c>
      <c r="L101" s="6" t="s">
        <v>95</v>
      </c>
      <c r="M101" s="6"/>
      <c r="N101" s="6"/>
      <c r="O101" s="6"/>
      <c r="P101" s="6"/>
      <c r="Q101" s="6"/>
      <c r="R101" s="7" t="s">
        <v>510</v>
      </c>
      <c r="S101" s="6"/>
      <c r="T101" s="6"/>
      <c r="U101" s="6" t="s">
        <v>69</v>
      </c>
      <c r="V101" s="6"/>
      <c r="W101" s="6"/>
      <c r="X101" s="6">
        <v>5284.29</v>
      </c>
      <c r="Y101" s="6">
        <v>3500</v>
      </c>
      <c r="Z101" s="6" t="s">
        <v>511</v>
      </c>
      <c r="AA101" s="6" t="s">
        <v>129</v>
      </c>
      <c r="AB101" s="6" t="s">
        <v>495</v>
      </c>
      <c r="AC101" s="6"/>
      <c r="AD101" s="6" t="s">
        <v>382</v>
      </c>
      <c r="AE101" s="6" t="s">
        <v>780</v>
      </c>
      <c r="AF101" s="6" t="s">
        <v>97</v>
      </c>
      <c r="AG101" s="6" t="s">
        <v>406</v>
      </c>
      <c r="AH101" s="6">
        <v>13904725427</v>
      </c>
      <c r="AI101" s="6" t="s">
        <v>414</v>
      </c>
      <c r="AJ101" s="6">
        <v>13848529557</v>
      </c>
      <c r="AK101" s="6">
        <v>88.68</v>
      </c>
      <c r="AL101" s="6"/>
      <c r="AM101" s="6"/>
      <c r="AN101" s="7"/>
      <c r="AO101" s="7"/>
      <c r="AP101" s="6"/>
      <c r="AQ101" s="7" t="str">
        <f t="shared" si="9"/>
        <v>办结</v>
      </c>
      <c r="AR101" s="6" t="s">
        <v>379</v>
      </c>
      <c r="AS101" s="6" t="s">
        <v>387</v>
      </c>
      <c r="AT101" s="6" t="s">
        <v>389</v>
      </c>
      <c r="AU101" s="6" t="str">
        <f>AX101</f>
        <v>无需办理</v>
      </c>
      <c r="AV101" s="6" t="s">
        <v>388</v>
      </c>
      <c r="AW101" s="6" t="s">
        <v>573</v>
      </c>
      <c r="AX101" s="7" t="s">
        <v>394</v>
      </c>
      <c r="AY101" s="6" t="s">
        <v>388</v>
      </c>
      <c r="AZ101" s="6" t="s">
        <v>573</v>
      </c>
      <c r="BA101" s="6" t="s">
        <v>394</v>
      </c>
      <c r="BB101" s="6"/>
      <c r="BC101" s="6"/>
      <c r="BD101" s="6" t="s">
        <v>394</v>
      </c>
      <c r="BE101" s="6"/>
      <c r="BF101" s="6"/>
      <c r="BG101" s="6" t="s">
        <v>394</v>
      </c>
      <c r="BH101" s="6"/>
      <c r="BI101" s="6"/>
      <c r="BJ101" s="6" t="s">
        <v>394</v>
      </c>
      <c r="BK101" s="6"/>
      <c r="BL101" s="6"/>
      <c r="BM101" s="6" t="s">
        <v>394</v>
      </c>
      <c r="BN101" s="6"/>
      <c r="BO101" s="6"/>
      <c r="BP101" s="6" t="s">
        <v>394</v>
      </c>
      <c r="BQ101" s="6"/>
      <c r="BR101" s="6"/>
      <c r="BS101" s="13"/>
      <c r="BT101" s="13"/>
      <c r="BU101" s="13"/>
      <c r="BV101" s="13"/>
      <c r="BW101" s="13"/>
    </row>
    <row r="102" ht="77.1" hidden="1" customHeight="1" spans="1:75">
      <c r="A102" s="6">
        <v>97</v>
      </c>
      <c r="B102" s="6" t="s">
        <v>794</v>
      </c>
      <c r="C102" s="6" t="s">
        <v>557</v>
      </c>
      <c r="D102" s="7" t="s">
        <v>374</v>
      </c>
      <c r="E102" s="6" t="s">
        <v>1059</v>
      </c>
      <c r="F102" s="6"/>
      <c r="G102" s="6" t="s">
        <v>406</v>
      </c>
      <c r="H102" s="6" t="s">
        <v>133</v>
      </c>
      <c r="I102" s="6">
        <v>202405</v>
      </c>
      <c r="J102" s="6">
        <v>202405</v>
      </c>
      <c r="K102" s="6">
        <v>202512</v>
      </c>
      <c r="L102" s="6" t="s">
        <v>95</v>
      </c>
      <c r="M102" s="6"/>
      <c r="N102" s="6"/>
      <c r="O102" s="6"/>
      <c r="P102" s="6"/>
      <c r="Q102" s="6"/>
      <c r="R102" s="7" t="s">
        <v>510</v>
      </c>
      <c r="S102" s="6"/>
      <c r="T102" s="6" t="s">
        <v>519</v>
      </c>
      <c r="U102" s="6" t="s">
        <v>69</v>
      </c>
      <c r="V102" s="6"/>
      <c r="W102" s="6"/>
      <c r="X102" s="6">
        <v>5940</v>
      </c>
      <c r="Y102" s="6">
        <v>3000</v>
      </c>
      <c r="Z102" s="6" t="s">
        <v>511</v>
      </c>
      <c r="AA102" s="6" t="s">
        <v>129</v>
      </c>
      <c r="AB102" s="6" t="s">
        <v>658</v>
      </c>
      <c r="AC102" s="6"/>
      <c r="AD102" s="6" t="s">
        <v>382</v>
      </c>
      <c r="AE102" s="6" t="s">
        <v>796</v>
      </c>
      <c r="AF102" s="6" t="s">
        <v>97</v>
      </c>
      <c r="AG102" s="6" t="s">
        <v>406</v>
      </c>
      <c r="AH102" s="6">
        <v>13904725427</v>
      </c>
      <c r="AI102" s="6" t="s">
        <v>414</v>
      </c>
      <c r="AJ102" s="6">
        <v>13848529557</v>
      </c>
      <c r="AK102" s="6"/>
      <c r="AL102" s="6"/>
      <c r="AM102" s="6"/>
      <c r="AN102" s="7"/>
      <c r="AO102" s="7"/>
      <c r="AP102" s="6"/>
      <c r="AQ102" s="7" t="str">
        <f t="shared" si="9"/>
        <v/>
      </c>
      <c r="AR102" s="6" t="s">
        <v>386</v>
      </c>
      <c r="AS102" s="6" t="s">
        <v>387</v>
      </c>
      <c r="AT102" s="6" t="s">
        <v>573</v>
      </c>
      <c r="AU102" s="6" t="str">
        <f>AX102</f>
        <v>无需办理</v>
      </c>
      <c r="AV102" s="6" t="s">
        <v>388</v>
      </c>
      <c r="AW102" s="6" t="s">
        <v>573</v>
      </c>
      <c r="AX102" s="6" t="s">
        <v>394</v>
      </c>
      <c r="AY102" s="6" t="s">
        <v>388</v>
      </c>
      <c r="AZ102" s="6" t="s">
        <v>573</v>
      </c>
      <c r="BA102" s="6" t="s">
        <v>394</v>
      </c>
      <c r="BB102" s="6" t="s">
        <v>387</v>
      </c>
      <c r="BC102" s="6" t="s">
        <v>573</v>
      </c>
      <c r="BD102" s="6" t="s">
        <v>394</v>
      </c>
      <c r="BE102" s="6" t="s">
        <v>387</v>
      </c>
      <c r="BF102" s="6" t="s">
        <v>573</v>
      </c>
      <c r="BG102" s="6" t="s">
        <v>394</v>
      </c>
      <c r="BH102" s="6"/>
      <c r="BI102" s="6"/>
      <c r="BJ102" s="6" t="s">
        <v>394</v>
      </c>
      <c r="BK102" s="6"/>
      <c r="BL102" s="6"/>
      <c r="BM102" s="6" t="s">
        <v>394</v>
      </c>
      <c r="BN102" s="6"/>
      <c r="BO102" s="6"/>
      <c r="BP102" s="6" t="s">
        <v>394</v>
      </c>
      <c r="BQ102" s="6"/>
      <c r="BR102" s="6"/>
      <c r="BS102" s="13"/>
      <c r="BT102" s="13"/>
      <c r="BU102" s="13"/>
      <c r="BV102" s="13"/>
      <c r="BW102" s="13"/>
    </row>
    <row r="103" s="31" customFormat="1" ht="92.1" hidden="1" customHeight="1" spans="1:78">
      <c r="A103" s="6">
        <v>98</v>
      </c>
      <c r="B103" s="6" t="s">
        <v>1011</v>
      </c>
      <c r="C103" s="6" t="s">
        <v>1278</v>
      </c>
      <c r="D103" s="6" t="s">
        <v>1008</v>
      </c>
      <c r="E103" s="6" t="s">
        <v>1262</v>
      </c>
      <c r="F103" s="6"/>
      <c r="G103" s="6" t="s">
        <v>588</v>
      </c>
      <c r="H103" s="6" t="s">
        <v>133</v>
      </c>
      <c r="I103" s="6"/>
      <c r="J103" s="6">
        <v>202405</v>
      </c>
      <c r="K103" s="6">
        <v>202512</v>
      </c>
      <c r="L103" s="6" t="s">
        <v>95</v>
      </c>
      <c r="M103" s="6"/>
      <c r="N103" s="6"/>
      <c r="O103" s="6"/>
      <c r="P103" s="6"/>
      <c r="Q103" s="6"/>
      <c r="R103" s="6" t="s">
        <v>485</v>
      </c>
      <c r="S103" s="6"/>
      <c r="T103" s="6" t="s">
        <v>519</v>
      </c>
      <c r="U103" s="6" t="s">
        <v>69</v>
      </c>
      <c r="V103" s="6"/>
      <c r="W103" s="6"/>
      <c r="X103" s="6">
        <v>6017.17</v>
      </c>
      <c r="Y103" s="6">
        <v>3000</v>
      </c>
      <c r="Z103" s="6"/>
      <c r="AA103" s="6" t="s">
        <v>129</v>
      </c>
      <c r="AB103" s="6"/>
      <c r="AC103" s="6"/>
      <c r="AD103" s="6" t="s">
        <v>382</v>
      </c>
      <c r="AE103" s="6" t="s">
        <v>1279</v>
      </c>
      <c r="AF103" s="6" t="s">
        <v>1266</v>
      </c>
      <c r="AG103" s="6"/>
      <c r="AH103" s="6"/>
      <c r="AI103" s="6" t="s">
        <v>1263</v>
      </c>
      <c r="AJ103" s="6">
        <v>13789521655</v>
      </c>
      <c r="AK103" s="6"/>
      <c r="AL103" s="6"/>
      <c r="AM103" s="6"/>
      <c r="AN103" s="7"/>
      <c r="AO103" s="7"/>
      <c r="AP103" s="6"/>
      <c r="AQ103" s="7" t="str">
        <f t="shared" si="9"/>
        <v>办结</v>
      </c>
      <c r="AR103" s="6" t="s">
        <v>379</v>
      </c>
      <c r="AS103" s="6" t="s">
        <v>387</v>
      </c>
      <c r="AT103" s="6" t="s">
        <v>389</v>
      </c>
      <c r="AU103" s="6" t="s">
        <v>394</v>
      </c>
      <c r="AV103" s="6"/>
      <c r="AW103" s="6"/>
      <c r="AX103" s="6" t="s">
        <v>394</v>
      </c>
      <c r="AY103" s="6"/>
      <c r="AZ103" s="6"/>
      <c r="BA103" s="6" t="s">
        <v>394</v>
      </c>
      <c r="BB103" s="6"/>
      <c r="BC103" s="6"/>
      <c r="BD103" s="6" t="s">
        <v>394</v>
      </c>
      <c r="BE103" s="6"/>
      <c r="BF103" s="6"/>
      <c r="BG103" s="6" t="s">
        <v>394</v>
      </c>
      <c r="BH103" s="6"/>
      <c r="BI103" s="6"/>
      <c r="BJ103" s="6" t="s">
        <v>394</v>
      </c>
      <c r="BK103" s="6"/>
      <c r="BL103" s="6"/>
      <c r="BM103" s="6" t="s">
        <v>394</v>
      </c>
      <c r="BN103" s="6"/>
      <c r="BO103" s="6"/>
      <c r="BP103" s="6" t="s">
        <v>394</v>
      </c>
      <c r="BQ103" s="6"/>
      <c r="BR103" s="6"/>
      <c r="BS103" s="13"/>
      <c r="BT103" s="13" t="s">
        <v>425</v>
      </c>
      <c r="BU103" s="13"/>
      <c r="BV103" s="13"/>
      <c r="BW103" s="13"/>
      <c r="BX103" s="20"/>
      <c r="BY103" s="20"/>
      <c r="BZ103" s="20"/>
    </row>
    <row r="104" ht="77.1" hidden="1" customHeight="1" spans="1:75">
      <c r="A104" s="6">
        <v>99</v>
      </c>
      <c r="B104" s="6" t="s">
        <v>1043</v>
      </c>
      <c r="C104" s="6" t="s">
        <v>557</v>
      </c>
      <c r="D104" s="7" t="s">
        <v>374</v>
      </c>
      <c r="E104" s="6" t="s">
        <v>1059</v>
      </c>
      <c r="F104" s="6"/>
      <c r="G104" s="6" t="s">
        <v>406</v>
      </c>
      <c r="H104" s="6" t="s">
        <v>133</v>
      </c>
      <c r="I104" s="6"/>
      <c r="J104" s="6">
        <v>202405</v>
      </c>
      <c r="K104" s="6">
        <v>202512</v>
      </c>
      <c r="L104" s="6" t="s">
        <v>95</v>
      </c>
      <c r="M104" s="6"/>
      <c r="N104" s="6"/>
      <c r="O104" s="6"/>
      <c r="P104" s="6"/>
      <c r="Q104" s="6"/>
      <c r="R104" s="7" t="s">
        <v>510</v>
      </c>
      <c r="S104" s="6"/>
      <c r="T104" s="6" t="s">
        <v>519</v>
      </c>
      <c r="U104" s="6" t="s">
        <v>69</v>
      </c>
      <c r="V104" s="6"/>
      <c r="W104" s="6"/>
      <c r="X104" s="6">
        <v>5635.48</v>
      </c>
      <c r="Y104" s="6">
        <v>3000</v>
      </c>
      <c r="Z104" s="6"/>
      <c r="AA104" s="6" t="s">
        <v>129</v>
      </c>
      <c r="AB104" s="6"/>
      <c r="AC104" s="6"/>
      <c r="AD104" s="6" t="s">
        <v>382</v>
      </c>
      <c r="AE104" s="6" t="s">
        <v>232</v>
      </c>
      <c r="AF104" s="6" t="s">
        <v>100</v>
      </c>
      <c r="AG104" s="6"/>
      <c r="AH104" s="6"/>
      <c r="AI104" s="6" t="s">
        <v>414</v>
      </c>
      <c r="AJ104" s="6">
        <v>13848529557</v>
      </c>
      <c r="AK104" s="6"/>
      <c r="AL104" s="6"/>
      <c r="AM104" s="6"/>
      <c r="AN104" s="7"/>
      <c r="AO104" s="7"/>
      <c r="AP104" s="6"/>
      <c r="AQ104" s="7" t="str">
        <f t="shared" ref="AQ104:AQ114" si="12">IF(OR(AR104="是",AR104="无需办理"),IF(OR(AU104="是",AU104="无需办理"),IF(OR(AX104="是",AX104="无需办理"),IF(OR(BA104="是",BA104="无需办理"),IF(OR(BD104="是",BD104="无需办理"),IF(OR(BG104="是",BG104="无需办理"),IF(OR(BJ104="是",BJ104="无需办理"),IF(OR(BM104="是",BM104="无需办理"),IF(OR(BP104="是",BP104="无需办理"),"办结",""),""),""),""),""),""),""),""),"")</f>
        <v/>
      </c>
      <c r="AR104" s="6" t="s">
        <v>386</v>
      </c>
      <c r="AS104" s="6" t="s">
        <v>387</v>
      </c>
      <c r="AT104" s="6" t="s">
        <v>573</v>
      </c>
      <c r="AU104" s="6" t="s">
        <v>394</v>
      </c>
      <c r="AV104" s="6"/>
      <c r="AW104" s="6"/>
      <c r="AX104" s="7" t="s">
        <v>394</v>
      </c>
      <c r="AY104" s="6"/>
      <c r="AZ104" s="6"/>
      <c r="BA104" s="6" t="s">
        <v>394</v>
      </c>
      <c r="BB104" s="6"/>
      <c r="BC104" s="6"/>
      <c r="BD104" s="6" t="s">
        <v>394</v>
      </c>
      <c r="BE104" s="6"/>
      <c r="BF104" s="6"/>
      <c r="BG104" s="6" t="s">
        <v>394</v>
      </c>
      <c r="BH104" s="6"/>
      <c r="BI104" s="6"/>
      <c r="BJ104" s="6" t="s">
        <v>394</v>
      </c>
      <c r="BK104" s="6"/>
      <c r="BL104" s="6"/>
      <c r="BM104" s="6" t="s">
        <v>394</v>
      </c>
      <c r="BN104" s="6"/>
      <c r="BO104" s="6"/>
      <c r="BP104" s="6" t="s">
        <v>394</v>
      </c>
      <c r="BQ104" s="6"/>
      <c r="BR104" s="6"/>
      <c r="BS104" s="13"/>
      <c r="BT104" s="13" t="s">
        <v>425</v>
      </c>
      <c r="BU104" s="13"/>
      <c r="BV104" s="13"/>
      <c r="BW104" s="13"/>
    </row>
    <row r="105" ht="77.1" hidden="1" customHeight="1" spans="1:70">
      <c r="A105" s="6">
        <v>100</v>
      </c>
      <c r="B105" s="6" t="s">
        <v>1012</v>
      </c>
      <c r="C105" s="7" t="s">
        <v>557</v>
      </c>
      <c r="D105" s="7" t="s">
        <v>482</v>
      </c>
      <c r="E105" s="6" t="s">
        <v>235</v>
      </c>
      <c r="F105" s="6" t="s">
        <v>483</v>
      </c>
      <c r="G105" s="6" t="s">
        <v>484</v>
      </c>
      <c r="H105" s="6" t="s">
        <v>133</v>
      </c>
      <c r="I105" s="6">
        <v>202308</v>
      </c>
      <c r="J105" s="7">
        <v>202403</v>
      </c>
      <c r="K105" s="6">
        <v>202507</v>
      </c>
      <c r="L105" s="7" t="s">
        <v>95</v>
      </c>
      <c r="M105" s="7"/>
      <c r="N105" s="7"/>
      <c r="O105" s="7"/>
      <c r="P105" s="7"/>
      <c r="Q105" s="7"/>
      <c r="R105" s="7" t="s">
        <v>485</v>
      </c>
      <c r="S105" s="7"/>
      <c r="T105" s="7"/>
      <c r="U105" s="6" t="s">
        <v>69</v>
      </c>
      <c r="V105" s="6"/>
      <c r="W105" s="6"/>
      <c r="X105" s="6">
        <v>5920</v>
      </c>
      <c r="Y105" s="6">
        <v>900</v>
      </c>
      <c r="Z105" s="6" t="s">
        <v>547</v>
      </c>
      <c r="AA105" s="6" t="s">
        <v>129</v>
      </c>
      <c r="AB105" s="6" t="s">
        <v>658</v>
      </c>
      <c r="AC105" s="6"/>
      <c r="AD105" s="6" t="s">
        <v>382</v>
      </c>
      <c r="AE105" s="6" t="s">
        <v>1280</v>
      </c>
      <c r="AF105" s="6" t="s">
        <v>235</v>
      </c>
      <c r="AG105" s="6"/>
      <c r="AH105" s="6"/>
      <c r="AI105" s="7" t="s">
        <v>483</v>
      </c>
      <c r="AJ105" s="7">
        <v>2143062</v>
      </c>
      <c r="AK105" s="7"/>
      <c r="AL105" s="7"/>
      <c r="AM105" s="7"/>
      <c r="AN105" s="7"/>
      <c r="AO105" s="7"/>
      <c r="AP105" s="7"/>
      <c r="AQ105" s="7" t="str">
        <f t="shared" si="12"/>
        <v/>
      </c>
      <c r="AR105" s="7" t="s">
        <v>386</v>
      </c>
      <c r="AS105" s="7" t="s">
        <v>387</v>
      </c>
      <c r="AT105" s="7" t="s">
        <v>573</v>
      </c>
      <c r="AU105" s="7" t="s">
        <v>394</v>
      </c>
      <c r="AV105" s="7"/>
      <c r="AW105" s="7"/>
      <c r="AX105" s="7" t="s">
        <v>394</v>
      </c>
      <c r="AY105" s="7"/>
      <c r="AZ105" s="7"/>
      <c r="BA105" s="7" t="s">
        <v>394</v>
      </c>
      <c r="BB105" s="7"/>
      <c r="BC105" s="7"/>
      <c r="BD105" s="7" t="s">
        <v>394</v>
      </c>
      <c r="BE105" s="7"/>
      <c r="BF105" s="7"/>
      <c r="BG105" s="7" t="s">
        <v>394</v>
      </c>
      <c r="BH105" s="7"/>
      <c r="BI105" s="7"/>
      <c r="BJ105" s="7" t="s">
        <v>394</v>
      </c>
      <c r="BK105" s="7"/>
      <c r="BL105" s="7"/>
      <c r="BM105" s="7" t="s">
        <v>394</v>
      </c>
      <c r="BN105" s="7"/>
      <c r="BO105" s="7"/>
      <c r="BP105" s="7" t="s">
        <v>394</v>
      </c>
      <c r="BQ105" s="7"/>
      <c r="BR105" s="7"/>
    </row>
    <row r="106" ht="77.1" hidden="1" customHeight="1" spans="1:75">
      <c r="A106" s="6" t="s">
        <v>1567</v>
      </c>
      <c r="B106" s="6" t="s">
        <v>1013</v>
      </c>
      <c r="C106" s="46"/>
      <c r="D106" s="7" t="s">
        <v>374</v>
      </c>
      <c r="E106" s="46"/>
      <c r="F106" s="46"/>
      <c r="G106" s="6" t="s">
        <v>406</v>
      </c>
      <c r="H106" s="6" t="s">
        <v>133</v>
      </c>
      <c r="I106" s="46"/>
      <c r="J106" s="46"/>
      <c r="K106" s="6">
        <v>202507</v>
      </c>
      <c r="L106" s="6" t="s">
        <v>14</v>
      </c>
      <c r="M106" s="46"/>
      <c r="N106" s="46"/>
      <c r="O106" s="46"/>
      <c r="P106" s="46"/>
      <c r="Q106" s="46"/>
      <c r="R106" s="47"/>
      <c r="S106" s="6"/>
      <c r="T106" s="46"/>
      <c r="U106" s="6" t="s">
        <v>15</v>
      </c>
      <c r="V106" s="46"/>
      <c r="W106" s="46"/>
      <c r="X106" s="6">
        <v>12000</v>
      </c>
      <c r="Y106" s="6">
        <v>6000</v>
      </c>
      <c r="Z106" s="46"/>
      <c r="AA106" s="6" t="s">
        <v>129</v>
      </c>
      <c r="AB106" s="46"/>
      <c r="AC106" s="6" t="s">
        <v>559</v>
      </c>
      <c r="AD106" s="46"/>
      <c r="AE106" s="6" t="s">
        <v>1040</v>
      </c>
      <c r="AF106" s="6" t="s">
        <v>1167</v>
      </c>
      <c r="AG106" s="46"/>
      <c r="AH106" s="46"/>
      <c r="AI106" s="46"/>
      <c r="AJ106" s="46"/>
      <c r="AK106" s="46"/>
      <c r="AL106" s="46"/>
      <c r="AM106" s="46"/>
      <c r="AN106" s="47"/>
      <c r="AO106" s="47"/>
      <c r="AP106" s="46"/>
      <c r="AQ106" s="7" t="str">
        <f t="shared" si="12"/>
        <v/>
      </c>
      <c r="AR106" s="6" t="s">
        <v>386</v>
      </c>
      <c r="AS106" s="46"/>
      <c r="AT106" s="46"/>
      <c r="AU106" s="46"/>
      <c r="AV106" s="46"/>
      <c r="AW106" s="46"/>
      <c r="AX106" s="7" t="s">
        <v>386</v>
      </c>
      <c r="AY106" s="46"/>
      <c r="AZ106" s="46"/>
      <c r="BA106" s="7" t="s">
        <v>386</v>
      </c>
      <c r="BB106" s="46"/>
      <c r="BC106" s="46"/>
      <c r="BD106" s="7" t="s">
        <v>386</v>
      </c>
      <c r="BE106" s="46"/>
      <c r="BF106" s="46"/>
      <c r="BG106" s="7" t="s">
        <v>394</v>
      </c>
      <c r="BH106" s="46"/>
      <c r="BI106" s="46"/>
      <c r="BJ106" s="7" t="s">
        <v>394</v>
      </c>
      <c r="BK106" s="46"/>
      <c r="BL106" s="46"/>
      <c r="BM106" s="7" t="s">
        <v>394</v>
      </c>
      <c r="BN106" s="46"/>
      <c r="BO106" s="46"/>
      <c r="BP106" s="7" t="s">
        <v>394</v>
      </c>
      <c r="BQ106" s="46"/>
      <c r="BR106" s="46"/>
      <c r="BS106" s="13"/>
      <c r="BT106" s="13"/>
      <c r="BU106" s="13"/>
      <c r="BV106" s="13"/>
      <c r="BW106" s="13"/>
    </row>
    <row r="107" ht="77.1" hidden="1" customHeight="1" spans="1:75">
      <c r="A107" s="6" t="s">
        <v>1567</v>
      </c>
      <c r="B107" s="6" t="s">
        <v>155</v>
      </c>
      <c r="C107" s="46"/>
      <c r="D107" s="7" t="s">
        <v>374</v>
      </c>
      <c r="E107" s="46"/>
      <c r="F107" s="46"/>
      <c r="G107" s="6" t="s">
        <v>406</v>
      </c>
      <c r="H107" s="6">
        <v>2024</v>
      </c>
      <c r="I107" s="46"/>
      <c r="J107" s="46"/>
      <c r="K107" s="6">
        <v>202412</v>
      </c>
      <c r="L107" s="6" t="s">
        <v>14</v>
      </c>
      <c r="M107" s="46"/>
      <c r="N107" s="46"/>
      <c r="O107" s="46"/>
      <c r="P107" s="46"/>
      <c r="Q107" s="46"/>
      <c r="R107" s="47"/>
      <c r="S107" s="6"/>
      <c r="T107" s="46"/>
      <c r="U107" s="6" t="s">
        <v>15</v>
      </c>
      <c r="V107" s="46"/>
      <c r="W107" s="46"/>
      <c r="X107" s="6">
        <v>15000</v>
      </c>
      <c r="Y107" s="6">
        <v>15000</v>
      </c>
      <c r="Z107" s="46"/>
      <c r="AA107" s="6" t="s">
        <v>129</v>
      </c>
      <c r="AB107" s="46"/>
      <c r="AC107" s="6" t="s">
        <v>381</v>
      </c>
      <c r="AD107" s="46"/>
      <c r="AE107" s="6" t="s">
        <v>156</v>
      </c>
      <c r="AF107" s="6" t="s">
        <v>157</v>
      </c>
      <c r="AG107" s="46"/>
      <c r="AH107" s="46"/>
      <c r="AI107" s="46"/>
      <c r="AJ107" s="46"/>
      <c r="AK107" s="46"/>
      <c r="AL107" s="46"/>
      <c r="AM107" s="46"/>
      <c r="AN107" s="47"/>
      <c r="AO107" s="47"/>
      <c r="AP107" s="46"/>
      <c r="AQ107" s="7" t="str">
        <f t="shared" si="12"/>
        <v/>
      </c>
      <c r="AR107" s="6" t="s">
        <v>379</v>
      </c>
      <c r="AS107" s="46"/>
      <c r="AT107" s="46"/>
      <c r="AU107" s="46"/>
      <c r="AV107" s="46"/>
      <c r="AW107" s="46"/>
      <c r="AX107" s="7" t="s">
        <v>394</v>
      </c>
      <c r="AY107" s="46"/>
      <c r="AZ107" s="46"/>
      <c r="BA107" s="7" t="s">
        <v>394</v>
      </c>
      <c r="BB107" s="46"/>
      <c r="BC107" s="46"/>
      <c r="BD107" s="7" t="s">
        <v>394</v>
      </c>
      <c r="BE107" s="46"/>
      <c r="BF107" s="46"/>
      <c r="BG107" s="7" t="s">
        <v>394</v>
      </c>
      <c r="BH107" s="46"/>
      <c r="BI107" s="46"/>
      <c r="BJ107" s="7" t="s">
        <v>394</v>
      </c>
      <c r="BK107" s="46"/>
      <c r="BL107" s="46"/>
      <c r="BM107" s="7" t="s">
        <v>394</v>
      </c>
      <c r="BN107" s="46"/>
      <c r="BO107" s="46"/>
      <c r="BP107" s="7" t="s">
        <v>394</v>
      </c>
      <c r="BQ107" s="46"/>
      <c r="BR107" s="46"/>
      <c r="BS107" s="13"/>
      <c r="BT107" s="13"/>
      <c r="BU107" s="13"/>
      <c r="BV107" s="13"/>
      <c r="BW107" s="13"/>
    </row>
    <row r="108" ht="77.1" hidden="1" customHeight="1" spans="1:75">
      <c r="A108" s="6" t="s">
        <v>1567</v>
      </c>
      <c r="B108" s="6" t="s">
        <v>1039</v>
      </c>
      <c r="C108" s="46"/>
      <c r="D108" s="7" t="s">
        <v>374</v>
      </c>
      <c r="E108" s="46"/>
      <c r="F108" s="46"/>
      <c r="G108" s="6" t="s">
        <v>406</v>
      </c>
      <c r="H108" s="6" t="s">
        <v>133</v>
      </c>
      <c r="I108" s="46"/>
      <c r="J108" s="46"/>
      <c r="K108" s="6">
        <v>202512</v>
      </c>
      <c r="L108" s="6" t="s">
        <v>14</v>
      </c>
      <c r="M108" s="46"/>
      <c r="N108" s="46"/>
      <c r="O108" s="46"/>
      <c r="P108" s="46"/>
      <c r="Q108" s="46"/>
      <c r="R108" s="47"/>
      <c r="S108" s="6"/>
      <c r="T108" s="46"/>
      <c r="U108" s="6" t="s">
        <v>15</v>
      </c>
      <c r="V108" s="46"/>
      <c r="W108" s="46"/>
      <c r="X108" s="6">
        <v>13000</v>
      </c>
      <c r="Y108" s="6">
        <v>8000</v>
      </c>
      <c r="Z108" s="46"/>
      <c r="AA108" s="6" t="s">
        <v>129</v>
      </c>
      <c r="AB108" s="46"/>
      <c r="AC108" s="6" t="s">
        <v>381</v>
      </c>
      <c r="AD108" s="46"/>
      <c r="AE108" s="6" t="s">
        <v>159</v>
      </c>
      <c r="AF108" s="6" t="s">
        <v>160</v>
      </c>
      <c r="AG108" s="46"/>
      <c r="AH108" s="46"/>
      <c r="AI108" s="46"/>
      <c r="AJ108" s="46"/>
      <c r="AK108" s="46"/>
      <c r="AL108" s="46"/>
      <c r="AM108" s="46"/>
      <c r="AN108" s="47"/>
      <c r="AO108" s="47"/>
      <c r="AP108" s="46"/>
      <c r="AQ108" s="7" t="str">
        <f t="shared" si="12"/>
        <v/>
      </c>
      <c r="AR108" s="6" t="s">
        <v>386</v>
      </c>
      <c r="AS108" s="46"/>
      <c r="AT108" s="46"/>
      <c r="AU108" s="46"/>
      <c r="AV108" s="46"/>
      <c r="AW108" s="46"/>
      <c r="AX108" s="7" t="s">
        <v>394</v>
      </c>
      <c r="AY108" s="46"/>
      <c r="AZ108" s="46"/>
      <c r="BA108" s="6" t="s">
        <v>386</v>
      </c>
      <c r="BB108" s="46"/>
      <c r="BC108" s="46"/>
      <c r="BD108" s="6" t="s">
        <v>386</v>
      </c>
      <c r="BE108" s="46"/>
      <c r="BF108" s="46"/>
      <c r="BG108" s="7" t="s">
        <v>394</v>
      </c>
      <c r="BH108" s="46"/>
      <c r="BI108" s="46"/>
      <c r="BJ108" s="7" t="s">
        <v>394</v>
      </c>
      <c r="BK108" s="46"/>
      <c r="BL108" s="46"/>
      <c r="BM108" s="7" t="s">
        <v>394</v>
      </c>
      <c r="BN108" s="46"/>
      <c r="BO108" s="46"/>
      <c r="BP108" s="7" t="s">
        <v>394</v>
      </c>
      <c r="BQ108" s="46"/>
      <c r="BR108" s="46"/>
      <c r="BS108" s="13"/>
      <c r="BT108" s="13"/>
      <c r="BU108" s="13"/>
      <c r="BV108" s="13"/>
      <c r="BW108" s="13"/>
    </row>
    <row r="109" ht="77.1" hidden="1" customHeight="1" spans="1:75">
      <c r="A109" s="6" t="s">
        <v>1567</v>
      </c>
      <c r="B109" s="6" t="s">
        <v>1405</v>
      </c>
      <c r="C109" s="46"/>
      <c r="D109" s="7" t="s">
        <v>374</v>
      </c>
      <c r="E109" s="46"/>
      <c r="F109" s="46"/>
      <c r="G109" s="6" t="s">
        <v>406</v>
      </c>
      <c r="H109" s="6" t="s">
        <v>133</v>
      </c>
      <c r="I109" s="46"/>
      <c r="J109" s="46"/>
      <c r="K109" s="6">
        <v>202510</v>
      </c>
      <c r="L109" s="6" t="s">
        <v>14</v>
      </c>
      <c r="M109" s="46"/>
      <c r="N109" s="46"/>
      <c r="O109" s="46"/>
      <c r="P109" s="46"/>
      <c r="Q109" s="46"/>
      <c r="R109" s="47"/>
      <c r="S109" s="6"/>
      <c r="T109" s="46"/>
      <c r="U109" s="6" t="s">
        <v>15</v>
      </c>
      <c r="V109" s="46"/>
      <c r="W109" s="46"/>
      <c r="X109" s="6">
        <v>50000</v>
      </c>
      <c r="Y109" s="6">
        <v>30000</v>
      </c>
      <c r="Z109" s="46"/>
      <c r="AA109" s="6" t="s">
        <v>129</v>
      </c>
      <c r="AB109" s="46"/>
      <c r="AC109" s="6" t="s">
        <v>559</v>
      </c>
      <c r="AD109" s="46"/>
      <c r="AE109" s="6" t="s">
        <v>1525</v>
      </c>
      <c r="AF109" s="6" t="s">
        <v>1407</v>
      </c>
      <c r="AG109" s="46"/>
      <c r="AH109" s="46"/>
      <c r="AI109" s="46"/>
      <c r="AJ109" s="46"/>
      <c r="AK109" s="46"/>
      <c r="AL109" s="46"/>
      <c r="AM109" s="46"/>
      <c r="AN109" s="47"/>
      <c r="AO109" s="47"/>
      <c r="AP109" s="46"/>
      <c r="AQ109" s="7" t="str">
        <f t="shared" si="12"/>
        <v/>
      </c>
      <c r="AR109" s="6" t="s">
        <v>386</v>
      </c>
      <c r="AS109" s="46"/>
      <c r="AT109" s="46"/>
      <c r="AU109" s="46"/>
      <c r="AV109" s="46"/>
      <c r="AW109" s="46"/>
      <c r="AX109" s="7" t="s">
        <v>386</v>
      </c>
      <c r="AY109" s="46"/>
      <c r="AZ109" s="46"/>
      <c r="BA109" s="7" t="s">
        <v>386</v>
      </c>
      <c r="BB109" s="46"/>
      <c r="BC109" s="46"/>
      <c r="BD109" s="7" t="s">
        <v>386</v>
      </c>
      <c r="BE109" s="46"/>
      <c r="BF109" s="46"/>
      <c r="BG109" s="7" t="s">
        <v>394</v>
      </c>
      <c r="BH109" s="46"/>
      <c r="BI109" s="46"/>
      <c r="BJ109" s="7" t="s">
        <v>394</v>
      </c>
      <c r="BK109" s="46"/>
      <c r="BL109" s="46"/>
      <c r="BM109" s="7" t="s">
        <v>394</v>
      </c>
      <c r="BN109" s="46"/>
      <c r="BO109" s="46"/>
      <c r="BP109" s="7" t="s">
        <v>394</v>
      </c>
      <c r="BQ109" s="46"/>
      <c r="BR109" s="46"/>
      <c r="BS109" s="13"/>
      <c r="BT109" s="13"/>
      <c r="BU109" s="13"/>
      <c r="BV109" s="13"/>
      <c r="BW109" s="13"/>
    </row>
    <row r="110" ht="77.1" hidden="1" customHeight="1" spans="1:75">
      <c r="A110" s="6" t="s">
        <v>1567</v>
      </c>
      <c r="B110" s="6" t="s">
        <v>153</v>
      </c>
      <c r="C110" s="46"/>
      <c r="D110" s="7" t="s">
        <v>374</v>
      </c>
      <c r="E110" s="46"/>
      <c r="F110" s="46"/>
      <c r="G110" s="6" t="s">
        <v>406</v>
      </c>
      <c r="H110" s="6">
        <v>2024</v>
      </c>
      <c r="I110" s="46"/>
      <c r="J110" s="46"/>
      <c r="K110" s="6">
        <v>202408</v>
      </c>
      <c r="L110" s="6" t="s">
        <v>14</v>
      </c>
      <c r="M110" s="46"/>
      <c r="N110" s="46"/>
      <c r="O110" s="46"/>
      <c r="P110" s="46"/>
      <c r="Q110" s="46"/>
      <c r="R110" s="47"/>
      <c r="S110" s="6"/>
      <c r="T110" s="46"/>
      <c r="U110" s="6" t="s">
        <v>15</v>
      </c>
      <c r="V110" s="46"/>
      <c r="W110" s="46"/>
      <c r="X110" s="6">
        <v>15301</v>
      </c>
      <c r="Y110" s="6">
        <v>15301</v>
      </c>
      <c r="Z110" s="46"/>
      <c r="AA110" s="6" t="s">
        <v>129</v>
      </c>
      <c r="AB110" s="46"/>
      <c r="AC110" s="6" t="s">
        <v>381</v>
      </c>
      <c r="AD110" s="46"/>
      <c r="AE110" s="6" t="s">
        <v>154</v>
      </c>
      <c r="AF110" s="6" t="s">
        <v>64</v>
      </c>
      <c r="AG110" s="46"/>
      <c r="AH110" s="46"/>
      <c r="AI110" s="46"/>
      <c r="AJ110" s="46"/>
      <c r="AK110" s="46"/>
      <c r="AL110" s="46"/>
      <c r="AM110" s="46"/>
      <c r="AN110" s="47"/>
      <c r="AO110" s="47"/>
      <c r="AP110" s="46"/>
      <c r="AQ110" s="7" t="str">
        <f t="shared" si="12"/>
        <v/>
      </c>
      <c r="AR110" s="6" t="s">
        <v>379</v>
      </c>
      <c r="AS110" s="46"/>
      <c r="AT110" s="46"/>
      <c r="AU110" s="46"/>
      <c r="AV110" s="46"/>
      <c r="AW110" s="46"/>
      <c r="AX110" s="7" t="s">
        <v>394</v>
      </c>
      <c r="AY110" s="46"/>
      <c r="AZ110" s="46"/>
      <c r="BA110" s="7" t="s">
        <v>394</v>
      </c>
      <c r="BB110" s="46"/>
      <c r="BC110" s="46"/>
      <c r="BD110" s="7" t="s">
        <v>394</v>
      </c>
      <c r="BE110" s="46"/>
      <c r="BF110" s="46"/>
      <c r="BG110" s="7" t="s">
        <v>394</v>
      </c>
      <c r="BH110" s="46"/>
      <c r="BI110" s="46"/>
      <c r="BJ110" s="7" t="s">
        <v>394</v>
      </c>
      <c r="BK110" s="46"/>
      <c r="BL110" s="46"/>
      <c r="BM110" s="7" t="s">
        <v>394</v>
      </c>
      <c r="BN110" s="46"/>
      <c r="BO110" s="46"/>
      <c r="BP110" s="7" t="s">
        <v>394</v>
      </c>
      <c r="BQ110" s="46"/>
      <c r="BR110" s="46"/>
      <c r="BS110" s="13"/>
      <c r="BT110" s="13"/>
      <c r="BU110" s="13"/>
      <c r="BV110" s="13"/>
      <c r="BW110" s="13"/>
    </row>
    <row r="111" ht="77.1" hidden="1" customHeight="1" spans="1:75">
      <c r="A111" s="6" t="s">
        <v>1567</v>
      </c>
      <c r="B111" s="6" t="s">
        <v>236</v>
      </c>
      <c r="C111" s="46"/>
      <c r="D111" s="7" t="s">
        <v>482</v>
      </c>
      <c r="E111" s="46"/>
      <c r="F111" s="46"/>
      <c r="G111" s="6" t="s">
        <v>484</v>
      </c>
      <c r="H111" s="6">
        <v>2024</v>
      </c>
      <c r="I111" s="46"/>
      <c r="J111" s="46"/>
      <c r="K111" s="6">
        <v>202408</v>
      </c>
      <c r="L111" s="6" t="s">
        <v>95</v>
      </c>
      <c r="M111" s="46"/>
      <c r="N111" s="46"/>
      <c r="O111" s="46"/>
      <c r="P111" s="46"/>
      <c r="Q111" s="46"/>
      <c r="R111" s="47"/>
      <c r="S111" s="6"/>
      <c r="T111" s="46"/>
      <c r="U111" s="6" t="s">
        <v>69</v>
      </c>
      <c r="V111" s="46"/>
      <c r="W111" s="46"/>
      <c r="X111" s="6">
        <v>82300</v>
      </c>
      <c r="Y111" s="6">
        <v>82300</v>
      </c>
      <c r="Z111" s="46"/>
      <c r="AA111" s="6" t="s">
        <v>129</v>
      </c>
      <c r="AB111" s="46"/>
      <c r="AC111" s="6" t="s">
        <v>559</v>
      </c>
      <c r="AD111" s="46"/>
      <c r="AE111" s="6" t="s">
        <v>237</v>
      </c>
      <c r="AF111" s="6" t="s">
        <v>238</v>
      </c>
      <c r="AG111" s="46"/>
      <c r="AH111" s="46"/>
      <c r="AI111" s="46"/>
      <c r="AJ111" s="46"/>
      <c r="AK111" s="46"/>
      <c r="AL111" s="46"/>
      <c r="AM111" s="46"/>
      <c r="AN111" s="47"/>
      <c r="AO111" s="47"/>
      <c r="AP111" s="46"/>
      <c r="AQ111" s="7" t="str">
        <f t="shared" si="12"/>
        <v/>
      </c>
      <c r="AR111" s="6" t="s">
        <v>379</v>
      </c>
      <c r="AS111" s="46"/>
      <c r="AT111" s="46"/>
      <c r="AU111" s="46"/>
      <c r="AV111" s="46"/>
      <c r="AW111" s="46"/>
      <c r="AX111" s="7" t="s">
        <v>394</v>
      </c>
      <c r="AY111" s="46"/>
      <c r="AZ111" s="46"/>
      <c r="BA111" s="7" t="s">
        <v>394</v>
      </c>
      <c r="BB111" s="46"/>
      <c r="BC111" s="46"/>
      <c r="BD111" s="7" t="s">
        <v>394</v>
      </c>
      <c r="BE111" s="46"/>
      <c r="BF111" s="46"/>
      <c r="BG111" s="7" t="s">
        <v>394</v>
      </c>
      <c r="BH111" s="46"/>
      <c r="BI111" s="46"/>
      <c r="BJ111" s="7" t="s">
        <v>394</v>
      </c>
      <c r="BK111" s="46"/>
      <c r="BL111" s="46"/>
      <c r="BM111" s="7" t="s">
        <v>394</v>
      </c>
      <c r="BN111" s="46"/>
      <c r="BO111" s="46"/>
      <c r="BP111" s="7" t="s">
        <v>394</v>
      </c>
      <c r="BQ111" s="46"/>
      <c r="BR111" s="46"/>
      <c r="BS111" s="13"/>
      <c r="BT111" s="13"/>
      <c r="BU111" s="13"/>
      <c r="BV111" s="13"/>
      <c r="BW111" s="13"/>
    </row>
    <row r="112" ht="77.1" hidden="1" customHeight="1" spans="1:75">
      <c r="A112" s="6" t="s">
        <v>1567</v>
      </c>
      <c r="B112" s="6" t="s">
        <v>874</v>
      </c>
      <c r="C112" s="46"/>
      <c r="D112" s="7" t="s">
        <v>374</v>
      </c>
      <c r="E112" s="46"/>
      <c r="F112" s="46"/>
      <c r="G112" s="6" t="s">
        <v>406</v>
      </c>
      <c r="H112" s="6" t="s">
        <v>133</v>
      </c>
      <c r="I112" s="46"/>
      <c r="J112" s="46"/>
      <c r="K112" s="6">
        <v>202405</v>
      </c>
      <c r="L112" s="6" t="s">
        <v>14</v>
      </c>
      <c r="M112" s="46"/>
      <c r="N112" s="46"/>
      <c r="O112" s="46"/>
      <c r="P112" s="46"/>
      <c r="Q112" s="46"/>
      <c r="R112" s="47"/>
      <c r="S112" s="6"/>
      <c r="T112" s="46"/>
      <c r="U112" s="6" t="s">
        <v>15</v>
      </c>
      <c r="V112" s="46"/>
      <c r="W112" s="46"/>
      <c r="X112" s="6">
        <v>80000</v>
      </c>
      <c r="Y112" s="6">
        <v>50000</v>
      </c>
      <c r="Z112" s="46"/>
      <c r="AA112" s="6" t="s">
        <v>129</v>
      </c>
      <c r="AB112" s="46"/>
      <c r="AC112" s="6" t="s">
        <v>559</v>
      </c>
      <c r="AD112" s="46"/>
      <c r="AE112" s="6" t="s">
        <v>1141</v>
      </c>
      <c r="AF112" s="6" t="s">
        <v>876</v>
      </c>
      <c r="AG112" s="46"/>
      <c r="AH112" s="46"/>
      <c r="AI112" s="46"/>
      <c r="AJ112" s="46"/>
      <c r="AK112" s="46"/>
      <c r="AL112" s="46"/>
      <c r="AM112" s="46"/>
      <c r="AN112" s="47"/>
      <c r="AO112" s="47"/>
      <c r="AP112" s="46"/>
      <c r="AQ112" s="7" t="str">
        <f t="shared" si="12"/>
        <v/>
      </c>
      <c r="AR112" s="6" t="s">
        <v>386</v>
      </c>
      <c r="AS112" s="46"/>
      <c r="AT112" s="46"/>
      <c r="AU112" s="46"/>
      <c r="AV112" s="46"/>
      <c r="AW112" s="46"/>
      <c r="AX112" s="7" t="s">
        <v>386</v>
      </c>
      <c r="AY112" s="46"/>
      <c r="AZ112" s="46"/>
      <c r="BA112" s="7" t="s">
        <v>386</v>
      </c>
      <c r="BB112" s="46"/>
      <c r="BC112" s="46"/>
      <c r="BD112" s="7" t="s">
        <v>386</v>
      </c>
      <c r="BE112" s="46"/>
      <c r="BF112" s="46"/>
      <c r="BG112" s="7" t="s">
        <v>394</v>
      </c>
      <c r="BH112" s="46"/>
      <c r="BI112" s="46"/>
      <c r="BJ112" s="7" t="s">
        <v>394</v>
      </c>
      <c r="BK112" s="46"/>
      <c r="BL112" s="46"/>
      <c r="BM112" s="7" t="s">
        <v>394</v>
      </c>
      <c r="BN112" s="46"/>
      <c r="BO112" s="46"/>
      <c r="BP112" s="7" t="s">
        <v>394</v>
      </c>
      <c r="BQ112" s="46"/>
      <c r="BR112" s="46"/>
      <c r="BS112" s="13"/>
      <c r="BT112" s="13"/>
      <c r="BU112" s="13"/>
      <c r="BV112" s="13"/>
      <c r="BW112" s="13"/>
    </row>
    <row r="113" ht="77.1" hidden="1" customHeight="1" spans="1:75">
      <c r="A113" s="6" t="s">
        <v>1567</v>
      </c>
      <c r="B113" s="6" t="s">
        <v>251</v>
      </c>
      <c r="C113" s="46"/>
      <c r="D113" s="7" t="s">
        <v>482</v>
      </c>
      <c r="E113" s="46"/>
      <c r="F113" s="46"/>
      <c r="G113" s="6" t="s">
        <v>484</v>
      </c>
      <c r="H113" s="6" t="s">
        <v>133</v>
      </c>
      <c r="I113" s="46"/>
      <c r="J113" s="46"/>
      <c r="K113" s="6">
        <v>202512</v>
      </c>
      <c r="L113" s="6" t="s">
        <v>14</v>
      </c>
      <c r="M113" s="46"/>
      <c r="N113" s="46"/>
      <c r="O113" s="46"/>
      <c r="P113" s="46"/>
      <c r="Q113" s="46"/>
      <c r="R113" s="47"/>
      <c r="S113" s="6"/>
      <c r="T113" s="46"/>
      <c r="U113" s="6" t="s">
        <v>106</v>
      </c>
      <c r="V113" s="46"/>
      <c r="W113" s="46"/>
      <c r="X113" s="6">
        <v>10000</v>
      </c>
      <c r="Y113" s="6">
        <v>5000</v>
      </c>
      <c r="Z113" s="46"/>
      <c r="AA113" s="6" t="s">
        <v>129</v>
      </c>
      <c r="AB113" s="46"/>
      <c r="AC113" s="6" t="s">
        <v>559</v>
      </c>
      <c r="AD113" s="46"/>
      <c r="AE113" s="6" t="s">
        <v>252</v>
      </c>
      <c r="AF113" s="6" t="s">
        <v>253</v>
      </c>
      <c r="AG113" s="46"/>
      <c r="AH113" s="46"/>
      <c r="AI113" s="46"/>
      <c r="AJ113" s="46"/>
      <c r="AK113" s="46"/>
      <c r="AL113" s="46"/>
      <c r="AM113" s="46"/>
      <c r="AN113" s="47"/>
      <c r="AO113" s="47"/>
      <c r="AP113" s="46"/>
      <c r="AQ113" s="7" t="str">
        <f t="shared" si="12"/>
        <v/>
      </c>
      <c r="AR113" s="6" t="s">
        <v>379</v>
      </c>
      <c r="AS113" s="46"/>
      <c r="AT113" s="46"/>
      <c r="AU113" s="46"/>
      <c r="AV113" s="46"/>
      <c r="AW113" s="46"/>
      <c r="AX113" s="7" t="s">
        <v>379</v>
      </c>
      <c r="AY113" s="46"/>
      <c r="AZ113" s="46"/>
      <c r="BA113" s="7" t="s">
        <v>394</v>
      </c>
      <c r="BB113" s="46"/>
      <c r="BC113" s="46"/>
      <c r="BD113" s="7" t="s">
        <v>394</v>
      </c>
      <c r="BE113" s="46"/>
      <c r="BF113" s="46"/>
      <c r="BG113" s="7" t="s">
        <v>394</v>
      </c>
      <c r="BH113" s="46"/>
      <c r="BI113" s="46"/>
      <c r="BJ113" s="7" t="s">
        <v>394</v>
      </c>
      <c r="BK113" s="46"/>
      <c r="BL113" s="46"/>
      <c r="BM113" s="7" t="s">
        <v>394</v>
      </c>
      <c r="BN113" s="46"/>
      <c r="BO113" s="46"/>
      <c r="BP113" s="7" t="s">
        <v>386</v>
      </c>
      <c r="BQ113" s="46"/>
      <c r="BR113" s="46"/>
      <c r="BS113" s="13"/>
      <c r="BT113" s="13"/>
      <c r="BU113" s="13"/>
      <c r="BV113" s="13"/>
      <c r="BW113" s="13"/>
    </row>
    <row r="114" ht="77.1" hidden="1" customHeight="1" spans="1:75">
      <c r="A114" s="6"/>
      <c r="B114" s="6"/>
      <c r="C114" s="46"/>
      <c r="D114" s="7"/>
      <c r="E114" s="46"/>
      <c r="F114" s="46"/>
      <c r="G114" s="6"/>
      <c r="H114" s="6"/>
      <c r="I114" s="46"/>
      <c r="J114" s="46"/>
      <c r="K114" s="6"/>
      <c r="L114" s="6"/>
      <c r="M114" s="46"/>
      <c r="N114" s="46"/>
      <c r="O114" s="46"/>
      <c r="P114" s="46"/>
      <c r="Q114" s="46"/>
      <c r="R114" s="47"/>
      <c r="S114" s="6"/>
      <c r="T114" s="46"/>
      <c r="U114" s="6"/>
      <c r="V114" s="46"/>
      <c r="W114" s="46"/>
      <c r="X114" s="6"/>
      <c r="Y114" s="6"/>
      <c r="Z114" s="46"/>
      <c r="AA114" s="6"/>
      <c r="AB114" s="46"/>
      <c r="AC114" s="6"/>
      <c r="AD114" s="46"/>
      <c r="AE114" s="6"/>
      <c r="AF114" s="6"/>
      <c r="AG114" s="46"/>
      <c r="AH114" s="46"/>
      <c r="AI114" s="46"/>
      <c r="AJ114" s="46"/>
      <c r="AK114" s="46"/>
      <c r="AL114" s="46"/>
      <c r="AM114" s="46"/>
      <c r="AN114" s="47"/>
      <c r="AO114" s="47"/>
      <c r="AP114" s="46"/>
      <c r="AQ114" s="7" t="str">
        <f t="shared" si="12"/>
        <v/>
      </c>
      <c r="AR114" s="6"/>
      <c r="AS114" s="46"/>
      <c r="AT114" s="46"/>
      <c r="AU114" s="46"/>
      <c r="AV114" s="46"/>
      <c r="AW114" s="46"/>
      <c r="AX114" s="7"/>
      <c r="AY114" s="46"/>
      <c r="AZ114" s="46"/>
      <c r="BA114" s="6"/>
      <c r="BB114" s="46"/>
      <c r="BC114" s="46"/>
      <c r="BD114" s="6"/>
      <c r="BE114" s="46"/>
      <c r="BF114" s="46"/>
      <c r="BG114" s="6"/>
      <c r="BH114" s="46"/>
      <c r="BI114" s="46"/>
      <c r="BJ114" s="6"/>
      <c r="BK114" s="46"/>
      <c r="BL114" s="46"/>
      <c r="BM114" s="6"/>
      <c r="BN114" s="46"/>
      <c r="BO114" s="46"/>
      <c r="BP114" s="6"/>
      <c r="BQ114" s="46"/>
      <c r="BR114" s="46"/>
      <c r="BS114" s="13"/>
      <c r="BT114" s="13"/>
      <c r="BU114" s="13"/>
      <c r="BV114" s="13"/>
      <c r="BW114" s="13"/>
    </row>
    <row r="115" s="33" customFormat="1" ht="51" hidden="1" customHeight="1" spans="1:70">
      <c r="A115" s="16"/>
      <c r="B115" s="16" t="s">
        <v>295</v>
      </c>
      <c r="C115" s="16"/>
      <c r="D115" s="16"/>
      <c r="E115" s="16"/>
      <c r="F115" s="16"/>
      <c r="G115" s="16"/>
      <c r="H115" s="16"/>
      <c r="I115" s="16"/>
      <c r="J115" s="16"/>
      <c r="K115" s="16"/>
      <c r="L115" s="16"/>
      <c r="M115" s="16"/>
      <c r="N115" s="16"/>
      <c r="O115" s="16"/>
      <c r="P115" s="16"/>
      <c r="Q115" s="16"/>
      <c r="R115" s="16"/>
      <c r="S115" s="16"/>
      <c r="T115" s="16"/>
      <c r="U115" s="16"/>
      <c r="V115" s="16"/>
      <c r="W115" s="16"/>
      <c r="X115" s="48">
        <f>SUBTOTAL(9,X6:X114)/10000</f>
        <v>102</v>
      </c>
      <c r="Y115" s="48">
        <f>SUBTOTAL(9,Y6:Y114)/10000</f>
        <v>30</v>
      </c>
      <c r="Z115" s="16"/>
      <c r="AA115" s="16"/>
      <c r="AB115" s="16"/>
      <c r="AC115" s="16"/>
      <c r="AD115" s="16"/>
      <c r="AE115" s="49"/>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row>
    <row r="116" s="33" customFormat="1" ht="51" hidden="1" customHeight="1" spans="1:70">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v>632.159787</v>
      </c>
      <c r="Y116" s="16">
        <v>297.706355</v>
      </c>
      <c r="Z116" s="16"/>
      <c r="AA116" s="16"/>
      <c r="AB116" s="16"/>
      <c r="AC116" s="16"/>
      <c r="AD116" s="16"/>
      <c r="AE116" s="49"/>
      <c r="AF116" s="16" t="s">
        <v>296</v>
      </c>
      <c r="AG116" s="16"/>
      <c r="AH116" s="16"/>
      <c r="AI116" s="16"/>
      <c r="AJ116" s="16"/>
      <c r="AK116" s="16"/>
      <c r="AL116" s="16"/>
      <c r="AM116" s="16"/>
      <c r="AN116" s="16"/>
      <c r="AO116" s="16"/>
      <c r="AP116" s="16"/>
      <c r="AQ116" s="16">
        <f>SUM(AR116:BP116)</f>
        <v>764</v>
      </c>
      <c r="AR116" s="16">
        <f>COUNTIF(AR6:AR105,"是")+COUNTIF(AR6:AR105,"无需办理")</f>
        <v>62</v>
      </c>
      <c r="AS116" s="16"/>
      <c r="AT116" s="16"/>
      <c r="AU116" s="16">
        <f>COUNTIF(AU6:AU105,"是")+COUNTIF(AU6:AU105,"无需办理")</f>
        <v>85</v>
      </c>
      <c r="AV116" s="16"/>
      <c r="AW116" s="16"/>
      <c r="AX116" s="16">
        <f>COUNTIF(AX6:AX105,"是")+COUNTIF(AX6:AX105,"无需办理")</f>
        <v>85</v>
      </c>
      <c r="AY116" s="16"/>
      <c r="AZ116" s="16"/>
      <c r="BA116" s="16">
        <f>COUNTIF(BA6:BA105,"是")+COUNTIF(BA6:BA105,"无需办理")</f>
        <v>76</v>
      </c>
      <c r="BB116" s="16"/>
      <c r="BC116" s="16"/>
      <c r="BD116" s="16">
        <f>COUNTIF(BD6:BD105,"是")+COUNTIF(BD6:BD105,"无需办理")</f>
        <v>78</v>
      </c>
      <c r="BE116" s="16"/>
      <c r="BF116" s="16"/>
      <c r="BG116" s="16">
        <f>COUNTIF(BG6:BG105,"是")+COUNTIF(BG6:BG105,"无需办理")</f>
        <v>92</v>
      </c>
      <c r="BH116" s="16"/>
      <c r="BI116" s="16"/>
      <c r="BJ116" s="16">
        <f>COUNTIF(BJ6:BJ105,"是")+COUNTIF(BJ6:BJ105,"无需办理")</f>
        <v>92</v>
      </c>
      <c r="BK116" s="16"/>
      <c r="BL116" s="16"/>
      <c r="BM116" s="16">
        <f>COUNTIF(BM6:BM105,"是")+COUNTIF(BM6:BM105,"无需办理")</f>
        <v>100</v>
      </c>
      <c r="BN116" s="16"/>
      <c r="BO116" s="16"/>
      <c r="BP116" s="16">
        <f>COUNTIF(BP6:BP105,"是")+COUNTIF(BP6:BP105,"无需办理")</f>
        <v>94</v>
      </c>
      <c r="BQ116" s="16"/>
      <c r="BR116" s="16"/>
    </row>
    <row r="117" s="33" customFormat="1" ht="51" hidden="1" customHeight="1" spans="1:70">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49">
        <f>(X115-X116)/X116</f>
        <v>-0.838648389066228</v>
      </c>
      <c r="Y117" s="49">
        <f>(Y115-Y116)/Y116</f>
        <v>-0.899229561290353</v>
      </c>
      <c r="Z117" s="16"/>
      <c r="AA117" s="16"/>
      <c r="AB117" s="16"/>
      <c r="AC117" s="16"/>
      <c r="AD117" s="16"/>
      <c r="AE117" s="49"/>
      <c r="AF117" s="16"/>
      <c r="AG117" s="16"/>
      <c r="AH117" s="16"/>
      <c r="AI117" s="16"/>
      <c r="AJ117" s="16"/>
      <c r="AK117" s="16"/>
      <c r="AL117" s="16"/>
      <c r="AM117" s="16"/>
      <c r="AN117" s="16"/>
      <c r="AO117" s="16"/>
      <c r="AP117" s="16"/>
      <c r="AQ117" s="16">
        <v>900</v>
      </c>
      <c r="AR117" s="16">
        <f>100-AR116</f>
        <v>38</v>
      </c>
      <c r="AS117" s="16">
        <f t="shared" ref="AS117:BP117" si="13">100-AS116</f>
        <v>100</v>
      </c>
      <c r="AT117" s="16">
        <f t="shared" si="13"/>
        <v>100</v>
      </c>
      <c r="AU117" s="16">
        <f t="shared" si="13"/>
        <v>15</v>
      </c>
      <c r="AV117" s="16">
        <f t="shared" si="13"/>
        <v>100</v>
      </c>
      <c r="AW117" s="16">
        <f t="shared" si="13"/>
        <v>100</v>
      </c>
      <c r="AX117" s="16">
        <f t="shared" si="13"/>
        <v>15</v>
      </c>
      <c r="AY117" s="16">
        <f t="shared" si="13"/>
        <v>100</v>
      </c>
      <c r="AZ117" s="16">
        <f t="shared" si="13"/>
        <v>100</v>
      </c>
      <c r="BA117" s="16">
        <f t="shared" si="13"/>
        <v>24</v>
      </c>
      <c r="BB117" s="16">
        <f t="shared" si="13"/>
        <v>100</v>
      </c>
      <c r="BC117" s="16">
        <f t="shared" si="13"/>
        <v>100</v>
      </c>
      <c r="BD117" s="16">
        <f t="shared" si="13"/>
        <v>22</v>
      </c>
      <c r="BE117" s="16">
        <f t="shared" si="13"/>
        <v>100</v>
      </c>
      <c r="BF117" s="16">
        <f t="shared" si="13"/>
        <v>100</v>
      </c>
      <c r="BG117" s="16">
        <f t="shared" si="13"/>
        <v>8</v>
      </c>
      <c r="BH117" s="16">
        <f t="shared" si="13"/>
        <v>100</v>
      </c>
      <c r="BI117" s="16">
        <f t="shared" si="13"/>
        <v>100</v>
      </c>
      <c r="BJ117" s="16">
        <f t="shared" si="13"/>
        <v>8</v>
      </c>
      <c r="BK117" s="16">
        <f t="shared" si="13"/>
        <v>100</v>
      </c>
      <c r="BL117" s="16">
        <f t="shared" si="13"/>
        <v>100</v>
      </c>
      <c r="BM117" s="16">
        <f t="shared" si="13"/>
        <v>0</v>
      </c>
      <c r="BN117" s="16">
        <f t="shared" si="13"/>
        <v>100</v>
      </c>
      <c r="BO117" s="16">
        <f t="shared" si="13"/>
        <v>100</v>
      </c>
      <c r="BP117" s="16">
        <f t="shared" si="13"/>
        <v>6</v>
      </c>
      <c r="BQ117" s="16"/>
      <c r="BR117" s="16"/>
    </row>
    <row r="118" s="33" customFormat="1" ht="51" hidden="1" customHeight="1" spans="1:70">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50"/>
      <c r="AD118" s="50"/>
      <c r="AF118" s="16"/>
      <c r="AG118" s="16"/>
      <c r="AH118" s="16"/>
      <c r="AI118" s="16"/>
      <c r="AJ118" s="16"/>
      <c r="AK118" s="16"/>
      <c r="AL118" s="16"/>
      <c r="AM118" s="16"/>
      <c r="AN118" s="16"/>
      <c r="AO118" s="16"/>
      <c r="AP118" s="16"/>
      <c r="AQ118" s="49">
        <f>AQ116/AQ117</f>
        <v>0.848888888888889</v>
      </c>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row>
    <row r="119" s="33" customFormat="1" ht="51" hidden="1" customHeight="1" spans="1:70">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49"/>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row>
    <row r="120" s="33" customFormat="1" ht="51" hidden="1" customHeight="1" spans="1:7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49"/>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row>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sheetData>
  <autoFilter ref="A4:BZ218">
    <filterColumn colId="0">
      <customFilters>
        <customFilter operator="equal" val="调出"/>
      </customFilters>
    </filterColumn>
    <extLst/>
  </autoFilter>
  <sortState ref="A6:BZ105">
    <sortCondition ref="AA6:AA105" customList="续建,新建"/>
    <sortCondition ref="U6:U105" customList="工业,商贸流通,文化旅游,房地产,农林水利,社会事业,基础设施"/>
    <sortCondition ref="AD6:AD105" customList="已落地,正在推进,完全没影儿"/>
    <sortCondition ref="Y6:Y105" descending="1"/>
  </sortState>
  <mergeCells count="52">
    <mergeCell ref="A1:B1"/>
    <mergeCell ref="A2:BR2"/>
    <mergeCell ref="AK4:AL4"/>
    <mergeCell ref="AR4:AT4"/>
    <mergeCell ref="AU4:AW4"/>
    <mergeCell ref="AX4:AZ4"/>
    <mergeCell ref="BA4:BC4"/>
    <mergeCell ref="BD4:BF4"/>
    <mergeCell ref="BG4:BI4"/>
    <mergeCell ref="BJ4:BL4"/>
    <mergeCell ref="BM4:BO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M4:AM5"/>
    <mergeCell ref="AN4:AN5"/>
    <mergeCell ref="AO4:AO5"/>
    <mergeCell ref="AP4:AP5"/>
    <mergeCell ref="AQ4:AQ5"/>
  </mergeCells>
  <conditionalFormatting sqref="B41">
    <cfRule type="duplicateValues" dxfId="0" priority="11"/>
    <cfRule type="duplicateValues" dxfId="0" priority="13"/>
    <cfRule type="duplicateValues" dxfId="0" priority="15"/>
  </conditionalFormatting>
  <conditionalFormatting sqref="B47">
    <cfRule type="duplicateValues" dxfId="0" priority="7"/>
    <cfRule type="duplicateValues" dxfId="0" priority="8"/>
    <cfRule type="duplicateValues" dxfId="0" priority="9"/>
  </conditionalFormatting>
  <conditionalFormatting sqref="BS67">
    <cfRule type="duplicateValues" dxfId="0" priority="72"/>
    <cfRule type="duplicateValues" dxfId="0" priority="73"/>
  </conditionalFormatting>
  <conditionalFormatting sqref="BT67">
    <cfRule type="duplicateValues" dxfId="0" priority="70"/>
    <cfRule type="duplicateValues" dxfId="0" priority="71"/>
  </conditionalFormatting>
  <conditionalFormatting sqref="B75">
    <cfRule type="duplicateValues" dxfId="0" priority="69"/>
    <cfRule type="duplicateValues" dxfId="0" priority="68"/>
    <cfRule type="duplicateValues" dxfId="0" priority="67"/>
  </conditionalFormatting>
  <conditionalFormatting sqref="B78">
    <cfRule type="duplicateValues" dxfId="0" priority="78"/>
  </conditionalFormatting>
  <conditionalFormatting sqref="B82">
    <cfRule type="duplicateValues" dxfId="0" priority="74"/>
    <cfRule type="duplicateValues" dxfId="0" priority="75"/>
  </conditionalFormatting>
  <conditionalFormatting sqref="B89">
    <cfRule type="duplicateValues" dxfId="0" priority="64"/>
    <cfRule type="duplicateValues" dxfId="0" priority="65"/>
    <cfRule type="duplicateValues" dxfId="0" priority="66"/>
  </conditionalFormatting>
  <conditionalFormatting sqref="B93">
    <cfRule type="duplicateValues" dxfId="0" priority="58"/>
    <cfRule type="duplicateValues" dxfId="0" priority="59"/>
    <cfRule type="duplicateValues" dxfId="0" priority="60"/>
  </conditionalFormatting>
  <conditionalFormatting sqref="B105">
    <cfRule type="duplicateValues" dxfId="0" priority="54"/>
    <cfRule type="duplicateValues" dxfId="0" priority="53"/>
    <cfRule type="duplicateValues" dxfId="0" priority="52"/>
  </conditionalFormatting>
  <conditionalFormatting sqref="B$1:B$1048576">
    <cfRule type="duplicateValues" dxfId="0" priority="1"/>
  </conditionalFormatting>
  <conditionalFormatting sqref="B97:B100">
    <cfRule type="duplicateValues" dxfId="0" priority="56"/>
    <cfRule type="duplicateValues" dxfId="0" priority="55"/>
    <cfRule type="duplicateValues" dxfId="0" priority="57"/>
  </conditionalFormatting>
  <conditionalFormatting sqref="B115:B120">
    <cfRule type="duplicateValues" dxfId="0" priority="18"/>
    <cfRule type="duplicateValues" dxfId="0" priority="17"/>
  </conditionalFormatting>
  <conditionalFormatting sqref="B1:B40 B48:B103 B42:B46 B105 B115:B1048576">
    <cfRule type="duplicateValues" dxfId="0" priority="16"/>
  </conditionalFormatting>
  <conditionalFormatting sqref="B2:B40 B76:B81 B48:B74 B101:B103 B83:B88 B90:B92 B94:B96 B42:B46 B121:B1048576">
    <cfRule type="duplicateValues" dxfId="0" priority="77"/>
    <cfRule type="duplicateValues" dxfId="0" priority="76"/>
  </conditionalFormatting>
  <conditionalFormatting sqref="AR6:BP114">
    <cfRule type="cellIs" dxfId="1" priority="2" operator="equal">
      <formula>"否"</formula>
    </cfRule>
  </conditionalFormatting>
  <conditionalFormatting sqref="B83:B88 B90:B92 B79:B81 B101:B103">
    <cfRule type="duplicateValues" dxfId="0" priority="79"/>
  </conditionalFormatting>
  <conditionalFormatting sqref="B104 B106:B114">
    <cfRule type="duplicateValues" dxfId="0" priority="3"/>
    <cfRule type="duplicateValues" dxfId="0" priority="4"/>
    <cfRule type="duplicateValues" dxfId="0" priority="5"/>
    <cfRule type="duplicateValues" dxfId="0" priority="6"/>
  </conditionalFormatting>
  <dataValidations count="2">
    <dataValidation type="list" allowBlank="1" showInputMessage="1" showErrorMessage="1" sqref="U2 U3">
      <formula1>"农林水利生态,工业,基础设施,交通,商贸流通,社会事业,文化旅游,房地产"</formula1>
    </dataValidation>
    <dataValidation allowBlank="1" showInputMessage="1" showErrorMessage="1" sqref="AK4:AK5 AQ4:AQ5 AM4:AP5"/>
  </dataValidations>
  <printOptions horizontalCentered="1"/>
  <pageMargins left="0.251388888888889" right="0.251388888888889" top="0.357638888888889" bottom="0.357638888888889" header="0.298611111111111" footer="0.298611111111111"/>
  <pageSetup paperSize="9" scale="2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N60"/>
  <sheetViews>
    <sheetView view="pageBreakPreview" zoomScaleNormal="70" workbookViewId="0">
      <pane xSplit="2" ySplit="4" topLeftCell="C9" activePane="bottomRight" state="frozenSplit"/>
      <selection/>
      <selection pane="topRight"/>
      <selection pane="bottomLeft"/>
      <selection pane="bottomRight" activeCell="H16" sqref="H16"/>
    </sheetView>
  </sheetViews>
  <sheetFormatPr defaultColWidth="9" defaultRowHeight="13.5"/>
  <cols>
    <col min="1" max="1" width="5.88333333333333" style="3" customWidth="1"/>
    <col min="2" max="2" width="21.25" style="3" customWidth="1"/>
    <col min="3" max="3" width="18" style="3" customWidth="1"/>
    <col min="4" max="4" width="9" style="3"/>
    <col min="5" max="5" width="9" style="3" hidden="1" customWidth="1" outlineLevel="1"/>
    <col min="6" max="6" width="9" style="3" collapsed="1"/>
    <col min="7" max="7" width="11.5" style="3" hidden="1" outlineLevel="1"/>
    <col min="8" max="8" width="9.38333333333333" style="3" collapsed="1"/>
    <col min="9" max="10" width="9.38333333333333" style="3"/>
    <col min="11" max="11" width="13.25" style="3" hidden="1" customWidth="1"/>
    <col min="12" max="12" width="9" style="3" hidden="1" customWidth="1"/>
    <col min="13" max="14" width="9" style="3" hidden="1" customWidth="1" outlineLevel="1"/>
    <col min="15" max="15" width="12.3833333333333" style="3" customWidth="1" collapsed="1"/>
    <col min="16" max="17" width="9" style="3" hidden="1" customWidth="1" outlineLevel="1"/>
    <col min="18" max="18" width="12.5" style="3" customWidth="1" collapsed="1"/>
    <col min="19" max="19" width="12.5" style="3" customWidth="1"/>
    <col min="20" max="20" width="9" style="3" hidden="1" customWidth="1" outlineLevel="1"/>
    <col min="21" max="21" width="9" style="3" collapsed="1"/>
    <col min="22" max="22" width="15.75" style="3" hidden="1" customWidth="1" outlineLevel="1"/>
    <col min="23" max="23" width="38.1333333333333" style="3" customWidth="1" collapsed="1"/>
    <col min="24" max="24" width="9" style="3"/>
    <col min="25" max="25" width="9" style="3" hidden="1" customWidth="1" outlineLevel="1"/>
    <col min="26" max="26" width="12.6333333333333" style="3" hidden="1" customWidth="1" outlineLevel="1"/>
    <col min="27" max="27" width="9" style="3" hidden="1" customWidth="1" collapsed="1"/>
    <col min="28" max="28" width="12.6333333333333" style="3" hidden="1" customWidth="1"/>
    <col min="29" max="61" width="9" style="3" hidden="1" customWidth="1" outlineLevel="1"/>
    <col min="62" max="62" width="9" style="3" collapsed="1"/>
    <col min="63" max="63" width="9" style="3"/>
    <col min="64" max="64" width="12.6333333333333" style="3"/>
    <col min="65" max="16384" width="9" style="3"/>
  </cols>
  <sheetData>
    <row r="1" s="1" customFormat="1" ht="41.1" customHeight="1" spans="1:61">
      <c r="A1" s="4" t="s">
        <v>1523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1" customFormat="1" ht="41.1" hidden="1" customHeight="1" spans="1:61">
      <c r="A2" s="4"/>
      <c r="B2" s="4"/>
      <c r="C2" s="4"/>
      <c r="D2" s="4"/>
      <c r="E2" s="4"/>
      <c r="F2" s="4"/>
      <c r="G2" s="4"/>
      <c r="H2" s="4"/>
      <c r="I2" s="4"/>
      <c r="J2" s="4"/>
      <c r="K2" s="4"/>
      <c r="L2" s="4"/>
      <c r="M2" s="4"/>
      <c r="N2" s="4"/>
      <c r="O2" s="4"/>
      <c r="P2" s="4"/>
      <c r="Q2" s="4"/>
      <c r="R2" s="24">
        <f>SUBTOTAL(9,R5:R40)/10000</f>
        <v>107.88595</v>
      </c>
      <c r="S2" s="24">
        <f>SUBTOTAL(9,S5:S40)/10000</f>
        <v>52.015</v>
      </c>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row>
    <row r="3" s="2" customFormat="1" ht="26.1" customHeight="1" spans="1:61">
      <c r="A3" s="5" t="s">
        <v>2</v>
      </c>
      <c r="B3" s="5" t="s">
        <v>3</v>
      </c>
      <c r="C3" s="5" t="s">
        <v>298</v>
      </c>
      <c r="D3" s="5" t="s">
        <v>1044</v>
      </c>
      <c r="E3" s="5" t="s">
        <v>1045</v>
      </c>
      <c r="F3" s="5" t="s">
        <v>4</v>
      </c>
      <c r="G3" s="5" t="s">
        <v>303</v>
      </c>
      <c r="H3" s="5" t="s">
        <v>304</v>
      </c>
      <c r="I3" s="5" t="s">
        <v>305</v>
      </c>
      <c r="J3" s="5" t="s">
        <v>5</v>
      </c>
      <c r="K3" s="5" t="s">
        <v>1176</v>
      </c>
      <c r="L3" s="5" t="s">
        <v>306</v>
      </c>
      <c r="M3" s="5" t="s">
        <v>307</v>
      </c>
      <c r="N3" s="5" t="s">
        <v>1286</v>
      </c>
      <c r="O3" s="5" t="s">
        <v>6</v>
      </c>
      <c r="P3" s="5" t="s">
        <v>316</v>
      </c>
      <c r="Q3" s="5" t="s">
        <v>317</v>
      </c>
      <c r="R3" s="8" t="s">
        <v>7</v>
      </c>
      <c r="S3" s="8" t="s">
        <v>8</v>
      </c>
      <c r="T3" s="5" t="s">
        <v>319</v>
      </c>
      <c r="U3" s="5" t="s">
        <v>9</v>
      </c>
      <c r="V3" s="5" t="s">
        <v>1287</v>
      </c>
      <c r="W3" s="5" t="s">
        <v>10</v>
      </c>
      <c r="X3" s="5" t="s">
        <v>11</v>
      </c>
      <c r="Y3" s="5" t="s">
        <v>323</v>
      </c>
      <c r="Z3" s="5" t="s">
        <v>324</v>
      </c>
      <c r="AA3" s="5" t="s">
        <v>325</v>
      </c>
      <c r="AB3" s="5" t="s">
        <v>326</v>
      </c>
      <c r="AC3" s="8" t="s">
        <v>327</v>
      </c>
      <c r="AD3" s="8"/>
      <c r="AE3" s="8" t="s">
        <v>328</v>
      </c>
      <c r="AF3" s="8" t="s">
        <v>329</v>
      </c>
      <c r="AG3" s="8" t="s">
        <v>330</v>
      </c>
      <c r="AH3" s="8" t="s">
        <v>331</v>
      </c>
      <c r="AI3" s="5" t="s">
        <v>343</v>
      </c>
      <c r="AJ3" s="5"/>
      <c r="AK3" s="5"/>
      <c r="AL3" s="5" t="s">
        <v>344</v>
      </c>
      <c r="AM3" s="5"/>
      <c r="AN3" s="5"/>
      <c r="AO3" s="5" t="s">
        <v>1048</v>
      </c>
      <c r="AP3" s="5"/>
      <c r="AQ3" s="5"/>
      <c r="AR3" s="5" t="s">
        <v>346</v>
      </c>
      <c r="AS3" s="5"/>
      <c r="AT3" s="5"/>
      <c r="AU3" s="5" t="s">
        <v>347</v>
      </c>
      <c r="AV3" s="5"/>
      <c r="AW3" s="5"/>
      <c r="AX3" s="10" t="s">
        <v>348</v>
      </c>
      <c r="AY3" s="10"/>
      <c r="AZ3" s="10"/>
      <c r="BA3" s="10" t="s">
        <v>349</v>
      </c>
      <c r="BB3" s="10"/>
      <c r="BC3" s="10"/>
      <c r="BD3" s="10" t="s">
        <v>350</v>
      </c>
      <c r="BE3" s="10"/>
      <c r="BF3" s="10"/>
      <c r="BG3" s="10" t="s">
        <v>351</v>
      </c>
      <c r="BH3" s="10"/>
      <c r="BI3" s="10"/>
    </row>
    <row r="4" s="2" customFormat="1" ht="44.1" customHeight="1" spans="1:62">
      <c r="A4" s="5"/>
      <c r="B4" s="5"/>
      <c r="C4" s="5"/>
      <c r="D4" s="5"/>
      <c r="E4" s="5"/>
      <c r="F4" s="5"/>
      <c r="G4" s="5"/>
      <c r="H4" s="5"/>
      <c r="I4" s="5"/>
      <c r="J4" s="5"/>
      <c r="K4" s="5"/>
      <c r="L4" s="5"/>
      <c r="M4" s="5"/>
      <c r="N4" s="5"/>
      <c r="O4" s="5"/>
      <c r="P4" s="5"/>
      <c r="Q4" s="5"/>
      <c r="R4" s="8"/>
      <c r="S4" s="8"/>
      <c r="T4" s="5"/>
      <c r="U4" s="5"/>
      <c r="V4" s="5"/>
      <c r="W4" s="5"/>
      <c r="X4" s="5"/>
      <c r="Y4" s="5"/>
      <c r="Z4" s="5"/>
      <c r="AA4" s="5"/>
      <c r="AB4" s="5"/>
      <c r="AC4" s="8" t="s">
        <v>361</v>
      </c>
      <c r="AD4" s="5" t="s">
        <v>362</v>
      </c>
      <c r="AE4" s="8"/>
      <c r="AF4" s="8"/>
      <c r="AG4" s="8"/>
      <c r="AH4" s="8"/>
      <c r="AI4" s="5" t="s">
        <v>357</v>
      </c>
      <c r="AJ4" s="5" t="s">
        <v>359</v>
      </c>
      <c r="AK4" s="5" t="s">
        <v>358</v>
      </c>
      <c r="AL4" s="5" t="s">
        <v>357</v>
      </c>
      <c r="AM4" s="5" t="s">
        <v>359</v>
      </c>
      <c r="AN4" s="5" t="s">
        <v>358</v>
      </c>
      <c r="AO4" s="5" t="s">
        <v>357</v>
      </c>
      <c r="AP4" s="5" t="s">
        <v>359</v>
      </c>
      <c r="AQ4" s="5" t="s">
        <v>358</v>
      </c>
      <c r="AR4" s="5" t="s">
        <v>357</v>
      </c>
      <c r="AS4" s="5" t="s">
        <v>359</v>
      </c>
      <c r="AT4" s="5" t="s">
        <v>358</v>
      </c>
      <c r="AU4" s="5" t="s">
        <v>357</v>
      </c>
      <c r="AV4" s="5" t="s">
        <v>359</v>
      </c>
      <c r="AW4" s="5" t="s">
        <v>358</v>
      </c>
      <c r="AX4" s="5" t="s">
        <v>357</v>
      </c>
      <c r="AY4" s="5" t="s">
        <v>359</v>
      </c>
      <c r="AZ4" s="5" t="s">
        <v>358</v>
      </c>
      <c r="BA4" s="5" t="s">
        <v>357</v>
      </c>
      <c r="BB4" s="5" t="s">
        <v>359</v>
      </c>
      <c r="BC4" s="5" t="s">
        <v>358</v>
      </c>
      <c r="BD4" s="5" t="s">
        <v>357</v>
      </c>
      <c r="BE4" s="5" t="s">
        <v>359</v>
      </c>
      <c r="BF4" s="5" t="s">
        <v>358</v>
      </c>
      <c r="BG4" s="5" t="s">
        <v>357</v>
      </c>
      <c r="BH4" s="5" t="s">
        <v>359</v>
      </c>
      <c r="BI4" s="5" t="s">
        <v>358</v>
      </c>
      <c r="BJ4" s="12" t="s">
        <v>372</v>
      </c>
    </row>
    <row r="5" ht="90" customHeight="1" spans="1:62">
      <c r="A5" s="6" t="s">
        <v>1524</v>
      </c>
      <c r="B5" s="6" t="s">
        <v>1574</v>
      </c>
      <c r="C5" s="7" t="s">
        <v>1575</v>
      </c>
      <c r="D5" s="6" t="s">
        <v>1051</v>
      </c>
      <c r="E5" s="6" t="s">
        <v>1166</v>
      </c>
      <c r="F5" s="6" t="s">
        <v>76</v>
      </c>
      <c r="G5" s="6">
        <v>202105</v>
      </c>
      <c r="H5" s="6">
        <v>202401</v>
      </c>
      <c r="I5" s="6">
        <v>202408</v>
      </c>
      <c r="J5" s="6" t="s">
        <v>14</v>
      </c>
      <c r="K5" s="6"/>
      <c r="L5" s="6"/>
      <c r="M5" s="6"/>
      <c r="N5" s="6" t="s">
        <v>694</v>
      </c>
      <c r="O5" s="6" t="s">
        <v>15</v>
      </c>
      <c r="P5" s="6"/>
      <c r="Q5" s="6"/>
      <c r="R5" s="6">
        <v>26000</v>
      </c>
      <c r="S5" s="6">
        <v>8000</v>
      </c>
      <c r="T5" s="6"/>
      <c r="U5" s="6" t="s">
        <v>16</v>
      </c>
      <c r="V5" s="6"/>
      <c r="W5" s="6" t="s">
        <v>1576</v>
      </c>
      <c r="X5" s="6" t="s">
        <v>1577</v>
      </c>
      <c r="Y5" s="6"/>
      <c r="Z5" s="6"/>
      <c r="AA5" s="7" t="s">
        <v>1578</v>
      </c>
      <c r="AB5" s="7" t="s">
        <v>1579</v>
      </c>
      <c r="AC5" s="7"/>
      <c r="AD5" s="7"/>
      <c r="AE5" s="7"/>
      <c r="AF5" s="7"/>
      <c r="AG5" s="7"/>
      <c r="AH5" s="7"/>
      <c r="AI5" s="7" t="s">
        <v>379</v>
      </c>
      <c r="AJ5" s="7" t="s">
        <v>387</v>
      </c>
      <c r="AK5" s="7"/>
      <c r="AL5" s="7" t="s">
        <v>394</v>
      </c>
      <c r="AM5" s="7"/>
      <c r="AN5" s="7"/>
      <c r="AO5" s="7" t="s">
        <v>394</v>
      </c>
      <c r="AP5" s="7"/>
      <c r="AQ5" s="7"/>
      <c r="AR5" s="7" t="s">
        <v>379</v>
      </c>
      <c r="AS5" s="7"/>
      <c r="AT5" s="7"/>
      <c r="AU5" s="7" t="s">
        <v>379</v>
      </c>
      <c r="AV5" s="7"/>
      <c r="AW5" s="7"/>
      <c r="AX5" s="7" t="s">
        <v>394</v>
      </c>
      <c r="AY5" s="7"/>
      <c r="AZ5" s="7"/>
      <c r="BA5" s="11" t="s">
        <v>394</v>
      </c>
      <c r="BB5" s="11"/>
      <c r="BC5" s="11"/>
      <c r="BD5" s="11" t="s">
        <v>394</v>
      </c>
      <c r="BE5" s="11"/>
      <c r="BF5" s="11"/>
      <c r="BG5" s="11" t="s">
        <v>394</v>
      </c>
      <c r="BH5" s="11"/>
      <c r="BI5" s="11"/>
      <c r="BJ5" s="3" t="s">
        <v>386</v>
      </c>
    </row>
    <row r="6" ht="90" customHeight="1" spans="1:61">
      <c r="A6" s="6"/>
      <c r="B6" s="6" t="s">
        <v>1039</v>
      </c>
      <c r="C6" s="6" t="s">
        <v>557</v>
      </c>
      <c r="D6" s="6" t="s">
        <v>374</v>
      </c>
      <c r="E6" s="6"/>
      <c r="F6" s="6"/>
      <c r="G6" s="6"/>
      <c r="H6" s="6"/>
      <c r="I6" s="6"/>
      <c r="J6" s="6"/>
      <c r="K6" s="6"/>
      <c r="L6" s="6"/>
      <c r="M6" s="6"/>
      <c r="N6" s="6"/>
      <c r="O6" s="6"/>
      <c r="P6" s="6"/>
      <c r="Q6" s="6"/>
      <c r="R6" s="6"/>
      <c r="S6" s="6"/>
      <c r="T6" s="6"/>
      <c r="U6" s="6"/>
      <c r="V6" s="6"/>
      <c r="W6" s="6"/>
      <c r="X6" s="6"/>
      <c r="Y6" s="6"/>
      <c r="Z6" s="6"/>
      <c r="AA6" s="7"/>
      <c r="AB6" s="7"/>
      <c r="AC6" s="7"/>
      <c r="AD6" s="7"/>
      <c r="AE6" s="7"/>
      <c r="AF6" s="7"/>
      <c r="AG6" s="7"/>
      <c r="AH6" s="7"/>
      <c r="AI6" s="7"/>
      <c r="AJ6" s="7"/>
      <c r="AK6" s="7"/>
      <c r="AL6" s="7"/>
      <c r="AM6" s="7"/>
      <c r="AN6" s="7"/>
      <c r="AO6" s="7"/>
      <c r="AP6" s="7"/>
      <c r="AQ6" s="7"/>
      <c r="AR6" s="7"/>
      <c r="AS6" s="7"/>
      <c r="AT6" s="7"/>
      <c r="AU6" s="7"/>
      <c r="AV6" s="7"/>
      <c r="AW6" s="7"/>
      <c r="AX6" s="7"/>
      <c r="AY6" s="7"/>
      <c r="AZ6" s="7"/>
      <c r="BA6" s="11"/>
      <c r="BB6" s="11"/>
      <c r="BC6" s="11"/>
      <c r="BD6" s="11"/>
      <c r="BE6" s="11"/>
      <c r="BF6" s="11"/>
      <c r="BG6" s="11"/>
      <c r="BH6" s="11"/>
      <c r="BI6" s="11"/>
    </row>
    <row r="7" s="22" customFormat="1" ht="65.1" customHeight="1" spans="1:63">
      <c r="A7" s="23" t="s">
        <v>1550</v>
      </c>
      <c r="B7" s="23" t="s">
        <v>1405</v>
      </c>
      <c r="C7" s="23" t="s">
        <v>557</v>
      </c>
      <c r="D7" s="23" t="s">
        <v>439</v>
      </c>
      <c r="E7" s="23"/>
      <c r="F7" s="23" t="s">
        <v>133</v>
      </c>
      <c r="G7" s="23"/>
      <c r="H7" s="23">
        <v>202405</v>
      </c>
      <c r="I7" s="23">
        <v>202510</v>
      </c>
      <c r="J7" s="23" t="s">
        <v>14</v>
      </c>
      <c r="K7" s="23"/>
      <c r="L7" s="23"/>
      <c r="M7" s="23"/>
      <c r="N7" s="23"/>
      <c r="O7" s="23" t="s">
        <v>15</v>
      </c>
      <c r="P7" s="23"/>
      <c r="Q7" s="23"/>
      <c r="R7" s="23">
        <v>50000</v>
      </c>
      <c r="S7" s="23">
        <v>30000</v>
      </c>
      <c r="T7" s="23"/>
      <c r="U7" s="23" t="s">
        <v>129</v>
      </c>
      <c r="V7" s="23"/>
      <c r="W7" s="23" t="s">
        <v>1525</v>
      </c>
      <c r="X7" s="23" t="s">
        <v>1407</v>
      </c>
      <c r="Y7" s="23"/>
      <c r="Z7" s="23"/>
      <c r="AA7" s="23" t="s">
        <v>1526</v>
      </c>
      <c r="AB7" s="23">
        <v>13705843537</v>
      </c>
      <c r="AC7" s="26"/>
      <c r="AD7" s="26"/>
      <c r="AE7" s="26"/>
      <c r="AF7" s="26"/>
      <c r="AG7" s="26"/>
      <c r="AH7" s="26"/>
      <c r="AI7" s="26"/>
      <c r="AJ7" s="26"/>
      <c r="AK7" s="26"/>
      <c r="AL7" s="26"/>
      <c r="AM7" s="26"/>
      <c r="AN7" s="26"/>
      <c r="AO7" s="26"/>
      <c r="AP7" s="26"/>
      <c r="AQ7" s="26"/>
      <c r="AR7" s="26"/>
      <c r="AS7" s="26"/>
      <c r="AT7" s="26"/>
      <c r="AU7" s="26"/>
      <c r="AV7" s="26"/>
      <c r="AW7" s="26"/>
      <c r="AX7" s="26"/>
      <c r="AY7" s="26"/>
      <c r="AZ7" s="26"/>
      <c r="BA7" s="27"/>
      <c r="BB7" s="27"/>
      <c r="BC7" s="27"/>
      <c r="BD7" s="27"/>
      <c r="BE7" s="27"/>
      <c r="BF7" s="27"/>
      <c r="BG7" s="27"/>
      <c r="BH7" s="27"/>
      <c r="BI7" s="27"/>
      <c r="BK7" s="22" t="s">
        <v>1527</v>
      </c>
    </row>
    <row r="8" ht="87.95" customHeight="1" spans="1:61">
      <c r="A8" s="6" t="s">
        <v>1580</v>
      </c>
      <c r="B8" s="6" t="s">
        <v>1529</v>
      </c>
      <c r="C8" s="6" t="s">
        <v>557</v>
      </c>
      <c r="D8" s="6" t="s">
        <v>439</v>
      </c>
      <c r="E8" s="6"/>
      <c r="F8" s="6" t="s">
        <v>133</v>
      </c>
      <c r="G8" s="6"/>
      <c r="H8" s="6">
        <v>202404</v>
      </c>
      <c r="I8" s="6">
        <v>202512</v>
      </c>
      <c r="J8" s="7" t="s">
        <v>14</v>
      </c>
      <c r="K8" s="6"/>
      <c r="L8" s="6"/>
      <c r="M8" s="6"/>
      <c r="N8" s="6"/>
      <c r="O8" s="6" t="s">
        <v>15</v>
      </c>
      <c r="P8" s="6"/>
      <c r="Q8" s="6"/>
      <c r="R8" s="6">
        <v>12000</v>
      </c>
      <c r="S8" s="9">
        <v>6000</v>
      </c>
      <c r="T8" s="6"/>
      <c r="U8" s="6" t="s">
        <v>129</v>
      </c>
      <c r="V8" s="6"/>
      <c r="W8" s="6" t="s">
        <v>1530</v>
      </c>
      <c r="X8" s="6" t="s">
        <v>1531</v>
      </c>
      <c r="Y8" s="6"/>
      <c r="Z8" s="6"/>
      <c r="AA8" s="7"/>
      <c r="AB8" s="7"/>
      <c r="AC8" s="7"/>
      <c r="AD8" s="7"/>
      <c r="AE8" s="7"/>
      <c r="AF8" s="7"/>
      <c r="AG8" s="7"/>
      <c r="AH8" s="7"/>
      <c r="AI8" s="7"/>
      <c r="AJ8" s="7"/>
      <c r="AK8" s="7"/>
      <c r="AL8" s="7"/>
      <c r="AM8" s="7"/>
      <c r="AN8" s="7"/>
      <c r="AO8" s="7"/>
      <c r="AP8" s="7"/>
      <c r="AQ8" s="7"/>
      <c r="AR8" s="7"/>
      <c r="AS8" s="7"/>
      <c r="AT8" s="7"/>
      <c r="AU8" s="7"/>
      <c r="AV8" s="7"/>
      <c r="AW8" s="7"/>
      <c r="AX8" s="7"/>
      <c r="AY8" s="7"/>
      <c r="AZ8" s="7"/>
      <c r="BA8" s="11"/>
      <c r="BB8" s="11"/>
      <c r="BC8" s="11"/>
      <c r="BD8" s="11"/>
      <c r="BE8" s="11"/>
      <c r="BF8" s="11"/>
      <c r="BG8" s="11"/>
      <c r="BH8" s="11"/>
      <c r="BI8" s="11"/>
    </row>
    <row r="9" ht="90" customHeight="1" spans="1:61">
      <c r="A9" s="6"/>
      <c r="B9" s="6" t="s">
        <v>874</v>
      </c>
      <c r="C9" s="7"/>
      <c r="D9" s="6"/>
      <c r="E9" s="6"/>
      <c r="F9" s="6"/>
      <c r="G9" s="6"/>
      <c r="H9" s="6"/>
      <c r="I9" s="6"/>
      <c r="J9" s="6"/>
      <c r="K9" s="6"/>
      <c r="L9" s="6"/>
      <c r="M9" s="6"/>
      <c r="N9" s="6"/>
      <c r="O9" s="6"/>
      <c r="P9" s="6"/>
      <c r="Q9" s="6"/>
      <c r="R9" s="6"/>
      <c r="S9" s="6"/>
      <c r="T9" s="6"/>
      <c r="U9" s="6"/>
      <c r="V9" s="6"/>
      <c r="W9" s="6"/>
      <c r="X9" s="6"/>
      <c r="Y9" s="6"/>
      <c r="Z9" s="6"/>
      <c r="AA9" s="7"/>
      <c r="AB9" s="7"/>
      <c r="AC9" s="7"/>
      <c r="AD9" s="7"/>
      <c r="AE9" s="7"/>
      <c r="AF9" s="7"/>
      <c r="AG9" s="7"/>
      <c r="AH9" s="7"/>
      <c r="AI9" s="7"/>
      <c r="AJ9" s="7"/>
      <c r="AK9" s="7"/>
      <c r="AL9" s="7"/>
      <c r="AM9" s="7"/>
      <c r="AN9" s="7"/>
      <c r="AO9" s="7"/>
      <c r="AP9" s="7"/>
      <c r="AQ9" s="7"/>
      <c r="AR9" s="7"/>
      <c r="AS9" s="7"/>
      <c r="AT9" s="7"/>
      <c r="AU9" s="7"/>
      <c r="AV9" s="7"/>
      <c r="AW9" s="7"/>
      <c r="AX9" s="7"/>
      <c r="AY9" s="7"/>
      <c r="AZ9" s="7"/>
      <c r="BA9" s="11"/>
      <c r="BB9" s="11"/>
      <c r="BC9" s="11"/>
      <c r="BD9" s="11"/>
      <c r="BE9" s="11"/>
      <c r="BF9" s="11"/>
      <c r="BG9" s="11"/>
      <c r="BH9" s="11"/>
      <c r="BI9" s="11"/>
    </row>
    <row r="10" ht="90" customHeight="1" spans="1:61">
      <c r="A10" s="6"/>
      <c r="B10" s="6" t="s">
        <v>204</v>
      </c>
      <c r="C10" s="7"/>
      <c r="D10" s="6"/>
      <c r="E10" s="6"/>
      <c r="F10" s="6"/>
      <c r="G10" s="6"/>
      <c r="H10" s="6"/>
      <c r="I10" s="6"/>
      <c r="J10" s="6"/>
      <c r="K10" s="6"/>
      <c r="L10" s="6"/>
      <c r="M10" s="6"/>
      <c r="N10" s="6"/>
      <c r="O10" s="6"/>
      <c r="P10" s="6"/>
      <c r="Q10" s="6"/>
      <c r="R10" s="6"/>
      <c r="S10" s="6"/>
      <c r="T10" s="6"/>
      <c r="U10" s="6"/>
      <c r="V10" s="6"/>
      <c r="W10" s="6"/>
      <c r="X10" s="6"/>
      <c r="Y10" s="6"/>
      <c r="Z10" s="6"/>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11"/>
      <c r="BB10" s="11"/>
      <c r="BC10" s="11"/>
      <c r="BD10" s="11"/>
      <c r="BE10" s="11"/>
      <c r="BF10" s="11"/>
      <c r="BG10" s="11"/>
      <c r="BH10" s="11"/>
      <c r="BI10" s="11"/>
    </row>
    <row r="11" ht="90" customHeight="1" spans="1:61">
      <c r="A11" s="6"/>
      <c r="B11" s="6"/>
      <c r="C11" s="7"/>
      <c r="D11" s="6"/>
      <c r="E11" s="6"/>
      <c r="F11" s="6"/>
      <c r="G11" s="6"/>
      <c r="H11" s="6"/>
      <c r="I11" s="6"/>
      <c r="J11" s="6"/>
      <c r="K11" s="6"/>
      <c r="L11" s="6"/>
      <c r="M11" s="6"/>
      <c r="N11" s="6"/>
      <c r="O11" s="6"/>
      <c r="P11" s="6"/>
      <c r="Q11" s="6"/>
      <c r="R11" s="6"/>
      <c r="S11" s="6"/>
      <c r="T11" s="6"/>
      <c r="U11" s="6"/>
      <c r="V11" s="6"/>
      <c r="W11" s="6"/>
      <c r="X11" s="6"/>
      <c r="Y11" s="6"/>
      <c r="Z11" s="6"/>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11"/>
      <c r="BB11" s="11"/>
      <c r="BC11" s="11"/>
      <c r="BD11" s="11"/>
      <c r="BE11" s="11"/>
      <c r="BF11" s="11"/>
      <c r="BG11" s="11"/>
      <c r="BH11" s="11"/>
      <c r="BI11" s="11"/>
    </row>
    <row r="12" ht="84" customHeight="1" spans="1:61">
      <c r="A12" s="6" t="s">
        <v>1528</v>
      </c>
      <c r="B12" s="6" t="s">
        <v>1358</v>
      </c>
      <c r="C12" s="6" t="s">
        <v>557</v>
      </c>
      <c r="D12" s="6" t="s">
        <v>439</v>
      </c>
      <c r="E12" s="6"/>
      <c r="F12" s="6" t="s">
        <v>133</v>
      </c>
      <c r="G12" s="6">
        <v>202405</v>
      </c>
      <c r="H12" s="6">
        <v>202405</v>
      </c>
      <c r="I12" s="6">
        <v>202510</v>
      </c>
      <c r="J12" s="6" t="s">
        <v>14</v>
      </c>
      <c r="K12" s="6"/>
      <c r="L12" s="6"/>
      <c r="M12" s="6"/>
      <c r="N12" s="6"/>
      <c r="O12" s="6" t="s">
        <v>15</v>
      </c>
      <c r="P12" s="6"/>
      <c r="Q12" s="6" t="s">
        <v>1359</v>
      </c>
      <c r="R12" s="6">
        <v>200000</v>
      </c>
      <c r="S12" s="6">
        <f>R12/2</f>
        <v>100000</v>
      </c>
      <c r="T12" s="6"/>
      <c r="U12" s="6" t="s">
        <v>129</v>
      </c>
      <c r="V12" s="6" t="s">
        <v>416</v>
      </c>
      <c r="W12" s="6" t="s">
        <v>1360</v>
      </c>
      <c r="X12" s="6" t="s">
        <v>1361</v>
      </c>
      <c r="Y12" s="6"/>
      <c r="Z12" s="6"/>
      <c r="AA12" s="6"/>
      <c r="AB12" s="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11"/>
      <c r="BC12" s="11"/>
      <c r="BD12" s="11"/>
      <c r="BE12" s="11"/>
      <c r="BF12" s="11"/>
      <c r="BG12" s="11"/>
      <c r="BH12" s="11"/>
      <c r="BI12" s="11"/>
    </row>
    <row r="13" ht="75" customHeight="1" spans="1:63">
      <c r="A13" s="6" t="s">
        <v>1532</v>
      </c>
      <c r="B13" s="6" t="s">
        <v>1367</v>
      </c>
      <c r="C13" s="6" t="s">
        <v>1368</v>
      </c>
      <c r="D13" s="6" t="s">
        <v>374</v>
      </c>
      <c r="E13" s="6"/>
      <c r="F13" s="6">
        <v>2024</v>
      </c>
      <c r="G13" s="6"/>
      <c r="H13" s="7">
        <v>202403</v>
      </c>
      <c r="I13" s="6">
        <v>202412</v>
      </c>
      <c r="J13" s="6" t="s">
        <v>14</v>
      </c>
      <c r="K13" s="6"/>
      <c r="L13" s="6"/>
      <c r="M13" s="6"/>
      <c r="N13" s="6"/>
      <c r="O13" s="6" t="s">
        <v>15</v>
      </c>
      <c r="P13" s="6">
        <v>202303</v>
      </c>
      <c r="Q13" s="6" t="s">
        <v>1371</v>
      </c>
      <c r="R13" s="6">
        <v>71300</v>
      </c>
      <c r="S13" s="6">
        <v>50000</v>
      </c>
      <c r="T13" s="6" t="s">
        <v>1372</v>
      </c>
      <c r="U13" s="6" t="s">
        <v>129</v>
      </c>
      <c r="V13" s="6"/>
      <c r="W13" s="6" t="s">
        <v>1581</v>
      </c>
      <c r="X13" s="6" t="s">
        <v>1375</v>
      </c>
      <c r="Y13" s="6" t="s">
        <v>1370</v>
      </c>
      <c r="Z13" s="6">
        <v>13661209618</v>
      </c>
      <c r="AA13" s="6" t="s">
        <v>1370</v>
      </c>
      <c r="AB13" s="7">
        <v>13661209618</v>
      </c>
      <c r="AC13" s="7"/>
      <c r="AD13" s="7"/>
      <c r="AE13" s="7"/>
      <c r="AF13" s="7"/>
      <c r="AG13" s="7"/>
      <c r="AH13" s="7"/>
      <c r="AI13" s="7"/>
      <c r="AJ13" s="7"/>
      <c r="AK13" s="7"/>
      <c r="AL13" s="7"/>
      <c r="AM13" s="7"/>
      <c r="AN13" s="7"/>
      <c r="AO13" s="7"/>
      <c r="AP13" s="7"/>
      <c r="AQ13" s="7"/>
      <c r="AR13" s="7"/>
      <c r="AS13" s="7"/>
      <c r="AT13" s="7"/>
      <c r="AU13" s="7"/>
      <c r="AV13" s="7"/>
      <c r="AW13" s="7"/>
      <c r="AX13" s="7"/>
      <c r="AY13" s="7"/>
      <c r="AZ13" s="7"/>
      <c r="BA13" s="11"/>
      <c r="BB13" s="11"/>
      <c r="BC13" s="11"/>
      <c r="BD13" s="11"/>
      <c r="BE13" s="11"/>
      <c r="BF13" s="11"/>
      <c r="BG13" s="11"/>
      <c r="BH13" s="11"/>
      <c r="BI13" s="11"/>
      <c r="BK13" s="3" t="s">
        <v>1527</v>
      </c>
    </row>
    <row r="14" ht="66" customHeight="1" spans="1:61">
      <c r="A14" s="6" t="s">
        <v>1534</v>
      </c>
      <c r="B14" s="6" t="s">
        <v>1582</v>
      </c>
      <c r="C14" s="6" t="s">
        <v>557</v>
      </c>
      <c r="D14" s="6" t="s">
        <v>439</v>
      </c>
      <c r="E14" s="6"/>
      <c r="F14" s="6" t="s">
        <v>133</v>
      </c>
      <c r="G14" s="6"/>
      <c r="H14" s="6">
        <v>202404</v>
      </c>
      <c r="I14" s="6">
        <v>202511</v>
      </c>
      <c r="J14" s="6" t="s">
        <v>14</v>
      </c>
      <c r="K14" s="6"/>
      <c r="L14" s="6"/>
      <c r="M14" s="6"/>
      <c r="N14" s="6"/>
      <c r="O14" s="6" t="s">
        <v>15</v>
      </c>
      <c r="P14" s="6"/>
      <c r="Q14" s="6"/>
      <c r="R14" s="6">
        <v>60000</v>
      </c>
      <c r="S14" s="9">
        <v>35000</v>
      </c>
      <c r="T14" s="6"/>
      <c r="U14" s="6" t="s">
        <v>129</v>
      </c>
      <c r="V14" s="6"/>
      <c r="W14" s="6" t="s">
        <v>1583</v>
      </c>
      <c r="X14" s="6" t="s">
        <v>1584</v>
      </c>
      <c r="Y14" s="6"/>
      <c r="Z14" s="6"/>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11"/>
      <c r="BB14" s="11"/>
      <c r="BC14" s="11"/>
      <c r="BD14" s="11"/>
      <c r="BE14" s="11"/>
      <c r="BF14" s="11"/>
      <c r="BG14" s="11"/>
      <c r="BH14" s="11"/>
      <c r="BI14" s="11"/>
    </row>
    <row r="15" ht="69" customHeight="1" spans="1:61">
      <c r="A15" s="6" t="s">
        <v>1539</v>
      </c>
      <c r="B15" s="6" t="s">
        <v>1585</v>
      </c>
      <c r="C15" s="6" t="s">
        <v>557</v>
      </c>
      <c r="D15" s="6" t="s">
        <v>439</v>
      </c>
      <c r="E15" s="6"/>
      <c r="F15" s="6" t="s">
        <v>133</v>
      </c>
      <c r="G15" s="6"/>
      <c r="H15" s="6">
        <v>202405</v>
      </c>
      <c r="I15" s="6">
        <v>202509</v>
      </c>
      <c r="J15" s="6" t="s">
        <v>14</v>
      </c>
      <c r="K15" s="6"/>
      <c r="L15" s="6"/>
      <c r="M15" s="6"/>
      <c r="N15" s="6"/>
      <c r="O15" s="6" t="s">
        <v>15</v>
      </c>
      <c r="P15" s="6"/>
      <c r="Q15" s="6"/>
      <c r="R15" s="6">
        <v>45000</v>
      </c>
      <c r="S15" s="9">
        <v>32000</v>
      </c>
      <c r="T15" s="6"/>
      <c r="U15" s="6" t="s">
        <v>129</v>
      </c>
      <c r="V15" s="6"/>
      <c r="W15" s="6" t="s">
        <v>1586</v>
      </c>
      <c r="X15" s="6" t="s">
        <v>1587</v>
      </c>
      <c r="Y15" s="6"/>
      <c r="Z15" s="6"/>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11"/>
      <c r="BB15" s="11"/>
      <c r="BC15" s="11"/>
      <c r="BD15" s="11"/>
      <c r="BE15" s="11"/>
      <c r="BF15" s="11"/>
      <c r="BG15" s="11"/>
      <c r="BH15" s="11"/>
      <c r="BI15" s="11"/>
    </row>
    <row r="16" ht="71.1" customHeight="1" spans="1:61">
      <c r="A16" s="6" t="s">
        <v>1543</v>
      </c>
      <c r="B16" s="6" t="s">
        <v>1364</v>
      </c>
      <c r="C16" s="6" t="s">
        <v>557</v>
      </c>
      <c r="D16" s="6" t="s">
        <v>439</v>
      </c>
      <c r="E16" s="6"/>
      <c r="F16" s="6" t="s">
        <v>133</v>
      </c>
      <c r="G16" s="6">
        <v>202405</v>
      </c>
      <c r="H16" s="6">
        <v>202405</v>
      </c>
      <c r="I16" s="6">
        <v>202510</v>
      </c>
      <c r="J16" s="6" t="s">
        <v>14</v>
      </c>
      <c r="K16" s="6"/>
      <c r="L16" s="6"/>
      <c r="M16" s="6"/>
      <c r="N16" s="6"/>
      <c r="O16" s="6" t="s">
        <v>15</v>
      </c>
      <c r="P16" s="6"/>
      <c r="Q16" s="6"/>
      <c r="R16" s="6">
        <v>100000</v>
      </c>
      <c r="S16" s="9">
        <v>30000</v>
      </c>
      <c r="T16" s="6"/>
      <c r="U16" s="6" t="s">
        <v>129</v>
      </c>
      <c r="V16" s="6"/>
      <c r="W16" s="6" t="s">
        <v>1365</v>
      </c>
      <c r="X16" s="6" t="s">
        <v>1366</v>
      </c>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row>
    <row r="17" ht="66" customHeight="1" spans="1:63">
      <c r="A17" s="6" t="s">
        <v>1547</v>
      </c>
      <c r="B17" s="6" t="s">
        <v>1588</v>
      </c>
      <c r="C17" s="6" t="s">
        <v>557</v>
      </c>
      <c r="D17" s="6" t="s">
        <v>439</v>
      </c>
      <c r="E17" s="6"/>
      <c r="F17" s="6" t="s">
        <v>133</v>
      </c>
      <c r="G17" s="6"/>
      <c r="H17" s="6">
        <v>202405</v>
      </c>
      <c r="I17" s="6">
        <v>202512</v>
      </c>
      <c r="J17" s="6" t="s">
        <v>14</v>
      </c>
      <c r="K17" s="6"/>
      <c r="L17" s="6"/>
      <c r="M17" s="6"/>
      <c r="N17" s="6"/>
      <c r="O17" s="6" t="s">
        <v>15</v>
      </c>
      <c r="P17" s="6"/>
      <c r="Q17" s="6"/>
      <c r="R17" s="6">
        <v>80000</v>
      </c>
      <c r="S17" s="6">
        <v>30000</v>
      </c>
      <c r="T17" s="6"/>
      <c r="U17" s="6" t="s">
        <v>129</v>
      </c>
      <c r="V17" s="6"/>
      <c r="W17" s="6" t="s">
        <v>1589</v>
      </c>
      <c r="X17" s="6" t="s">
        <v>1590</v>
      </c>
      <c r="Y17" s="6"/>
      <c r="Z17" s="6"/>
      <c r="AA17" s="6" t="s">
        <v>417</v>
      </c>
      <c r="AB17" s="6">
        <v>15162666589</v>
      </c>
      <c r="AC17" s="7"/>
      <c r="AD17" s="7"/>
      <c r="AE17" s="7"/>
      <c r="AF17" s="7"/>
      <c r="AG17" s="7"/>
      <c r="AH17" s="7"/>
      <c r="AI17" s="7"/>
      <c r="AJ17" s="7"/>
      <c r="AK17" s="7"/>
      <c r="AL17" s="7"/>
      <c r="AM17" s="7"/>
      <c r="AN17" s="7"/>
      <c r="AO17" s="7"/>
      <c r="AP17" s="7"/>
      <c r="AQ17" s="7"/>
      <c r="AR17" s="7"/>
      <c r="AS17" s="7"/>
      <c r="AT17" s="7"/>
      <c r="AU17" s="7"/>
      <c r="AV17" s="7"/>
      <c r="AW17" s="7"/>
      <c r="AX17" s="7"/>
      <c r="AY17" s="7"/>
      <c r="AZ17" s="7"/>
      <c r="BA17" s="11"/>
      <c r="BB17" s="11"/>
      <c r="BC17" s="11"/>
      <c r="BD17" s="11"/>
      <c r="BE17" s="11"/>
      <c r="BF17" s="11"/>
      <c r="BG17" s="11"/>
      <c r="BH17" s="11"/>
      <c r="BI17" s="11"/>
      <c r="BK17" s="3" t="s">
        <v>1527</v>
      </c>
    </row>
    <row r="18" ht="60.95" customHeight="1" spans="1:63">
      <c r="A18" s="6" t="s">
        <v>1555</v>
      </c>
      <c r="B18" s="6" t="s">
        <v>1540</v>
      </c>
      <c r="C18" s="6" t="s">
        <v>557</v>
      </c>
      <c r="D18" s="6" t="s">
        <v>439</v>
      </c>
      <c r="E18" s="6"/>
      <c r="F18" s="6" t="s">
        <v>133</v>
      </c>
      <c r="G18" s="6"/>
      <c r="H18" s="6">
        <v>202405</v>
      </c>
      <c r="I18" s="6">
        <v>202510</v>
      </c>
      <c r="J18" s="6" t="s">
        <v>14</v>
      </c>
      <c r="K18" s="6"/>
      <c r="L18" s="6"/>
      <c r="M18" s="6"/>
      <c r="N18" s="6"/>
      <c r="O18" s="6" t="s">
        <v>15</v>
      </c>
      <c r="P18" s="6"/>
      <c r="Q18" s="6" t="s">
        <v>1379</v>
      </c>
      <c r="R18" s="6">
        <v>50000</v>
      </c>
      <c r="S18" s="6">
        <v>25000</v>
      </c>
      <c r="T18" s="6"/>
      <c r="U18" s="6" t="s">
        <v>129</v>
      </c>
      <c r="V18" s="6"/>
      <c r="W18" s="6" t="s">
        <v>1541</v>
      </c>
      <c r="X18" s="6" t="s">
        <v>1381</v>
      </c>
      <c r="Y18" s="6"/>
      <c r="Z18" s="6"/>
      <c r="AA18" s="6" t="s">
        <v>1542</v>
      </c>
      <c r="AB18" s="6">
        <v>18818268878</v>
      </c>
      <c r="AC18" s="7"/>
      <c r="AD18" s="7"/>
      <c r="AE18" s="7"/>
      <c r="AF18" s="7"/>
      <c r="AG18" s="7"/>
      <c r="AH18" s="7"/>
      <c r="AI18" s="7"/>
      <c r="AJ18" s="7"/>
      <c r="AK18" s="7"/>
      <c r="AL18" s="7"/>
      <c r="AM18" s="7"/>
      <c r="AN18" s="7"/>
      <c r="AO18" s="7"/>
      <c r="AP18" s="7"/>
      <c r="AQ18" s="7"/>
      <c r="AR18" s="7"/>
      <c r="AS18" s="7"/>
      <c r="AT18" s="7"/>
      <c r="AU18" s="7"/>
      <c r="AV18" s="7"/>
      <c r="AW18" s="7"/>
      <c r="AX18" s="7"/>
      <c r="AY18" s="7"/>
      <c r="AZ18" s="7"/>
      <c r="BA18" s="11"/>
      <c r="BB18" s="11"/>
      <c r="BC18" s="11"/>
      <c r="BD18" s="11"/>
      <c r="BE18" s="11"/>
      <c r="BF18" s="11"/>
      <c r="BG18" s="11"/>
      <c r="BH18" s="11"/>
      <c r="BI18" s="11"/>
      <c r="BJ18" s="11"/>
      <c r="BK18" s="3" t="s">
        <v>1527</v>
      </c>
    </row>
    <row r="19" ht="51" customHeight="1" spans="1:63">
      <c r="A19" s="6" t="s">
        <v>1559</v>
      </c>
      <c r="B19" s="6" t="s">
        <v>1591</v>
      </c>
      <c r="C19" s="7" t="s">
        <v>557</v>
      </c>
      <c r="D19" s="6" t="s">
        <v>439</v>
      </c>
      <c r="E19" s="6"/>
      <c r="F19" s="6" t="s">
        <v>133</v>
      </c>
      <c r="G19" s="6"/>
      <c r="H19" s="6">
        <v>202404</v>
      </c>
      <c r="I19" s="6">
        <v>202512</v>
      </c>
      <c r="J19" s="6" t="s">
        <v>14</v>
      </c>
      <c r="K19" s="6"/>
      <c r="L19" s="6"/>
      <c r="M19" s="6"/>
      <c r="N19" s="6"/>
      <c r="O19" s="6" t="s">
        <v>15</v>
      </c>
      <c r="P19" s="6"/>
      <c r="Q19" s="6"/>
      <c r="R19" s="6">
        <v>30000</v>
      </c>
      <c r="S19" s="6">
        <v>15000</v>
      </c>
      <c r="T19" s="6"/>
      <c r="U19" s="6" t="s">
        <v>129</v>
      </c>
      <c r="V19" s="6"/>
      <c r="W19" s="6" t="s">
        <v>1592</v>
      </c>
      <c r="X19" s="6" t="s">
        <v>1593</v>
      </c>
      <c r="Y19" s="6"/>
      <c r="Z19" s="6"/>
      <c r="AA19" s="6" t="s">
        <v>1594</v>
      </c>
      <c r="AB19" s="6">
        <v>15990807957</v>
      </c>
      <c r="AC19" s="7"/>
      <c r="AD19" s="7"/>
      <c r="AE19" s="7"/>
      <c r="AF19" s="7"/>
      <c r="AG19" s="7"/>
      <c r="AH19" s="7"/>
      <c r="AI19" s="7"/>
      <c r="AJ19" s="7"/>
      <c r="AK19" s="7"/>
      <c r="AL19" s="7"/>
      <c r="AM19" s="7"/>
      <c r="AN19" s="7"/>
      <c r="AO19" s="7"/>
      <c r="AP19" s="7"/>
      <c r="AQ19" s="7"/>
      <c r="AR19" s="7"/>
      <c r="AS19" s="7"/>
      <c r="AT19" s="7"/>
      <c r="AU19" s="7"/>
      <c r="AV19" s="7"/>
      <c r="AW19" s="7"/>
      <c r="AX19" s="7"/>
      <c r="AY19" s="7"/>
      <c r="AZ19" s="7"/>
      <c r="BA19" s="11"/>
      <c r="BB19" s="11"/>
      <c r="BC19" s="11"/>
      <c r="BD19" s="11"/>
      <c r="BE19" s="11"/>
      <c r="BF19" s="11"/>
      <c r="BG19" s="11"/>
      <c r="BH19" s="11"/>
      <c r="BI19" s="11"/>
      <c r="BK19" s="3" t="s">
        <v>1527</v>
      </c>
    </row>
    <row r="20" ht="69.95" customHeight="1" spans="1:61">
      <c r="A20" s="6" t="s">
        <v>1595</v>
      </c>
      <c r="B20" s="6" t="s">
        <v>1596</v>
      </c>
      <c r="C20" s="6" t="s">
        <v>557</v>
      </c>
      <c r="D20" s="6" t="s">
        <v>439</v>
      </c>
      <c r="E20" s="6"/>
      <c r="F20" s="6" t="s">
        <v>20</v>
      </c>
      <c r="G20" s="6"/>
      <c r="H20" s="6">
        <v>202405</v>
      </c>
      <c r="I20" s="6">
        <v>202510</v>
      </c>
      <c r="J20" s="6" t="s">
        <v>14</v>
      </c>
      <c r="K20" s="6"/>
      <c r="L20" s="6"/>
      <c r="M20" s="6"/>
      <c r="N20" s="6"/>
      <c r="O20" s="6" t="s">
        <v>15</v>
      </c>
      <c r="P20" s="6"/>
      <c r="Q20" s="6"/>
      <c r="R20" s="6">
        <v>30000</v>
      </c>
      <c r="S20" s="9">
        <v>14000</v>
      </c>
      <c r="T20" s="6"/>
      <c r="U20" s="6" t="s">
        <v>129</v>
      </c>
      <c r="V20" s="6"/>
      <c r="W20" s="6" t="s">
        <v>1597</v>
      </c>
      <c r="X20" s="6" t="s">
        <v>1598</v>
      </c>
      <c r="Y20" s="6"/>
      <c r="Z20" s="6"/>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11"/>
      <c r="BB20" s="11"/>
      <c r="BC20" s="11"/>
      <c r="BD20" s="11"/>
      <c r="BE20" s="11"/>
      <c r="BF20" s="11"/>
      <c r="BG20" s="11"/>
      <c r="BH20" s="11"/>
      <c r="BI20" s="11"/>
    </row>
    <row r="21" ht="59.1" customHeight="1" spans="1:61">
      <c r="A21" s="6" t="s">
        <v>1599</v>
      </c>
      <c r="B21" s="6" t="s">
        <v>1389</v>
      </c>
      <c r="C21" s="6" t="s">
        <v>557</v>
      </c>
      <c r="D21" s="6" t="s">
        <v>439</v>
      </c>
      <c r="E21" s="6"/>
      <c r="F21" s="6" t="s">
        <v>133</v>
      </c>
      <c r="G21" s="6">
        <v>202405</v>
      </c>
      <c r="H21" s="6">
        <v>202405</v>
      </c>
      <c r="I21" s="6">
        <v>202510</v>
      </c>
      <c r="J21" s="6" t="s">
        <v>14</v>
      </c>
      <c r="K21" s="6"/>
      <c r="L21" s="6"/>
      <c r="M21" s="6"/>
      <c r="N21" s="6"/>
      <c r="O21" s="6" t="s">
        <v>15</v>
      </c>
      <c r="P21" s="6"/>
      <c r="Q21" s="6"/>
      <c r="R21" s="6">
        <v>20000</v>
      </c>
      <c r="S21" s="9">
        <v>10000</v>
      </c>
      <c r="T21" s="6"/>
      <c r="U21" s="6" t="s">
        <v>129</v>
      </c>
      <c r="V21" s="6"/>
      <c r="W21" s="6" t="s">
        <v>1390</v>
      </c>
      <c r="X21" s="6" t="s">
        <v>1391</v>
      </c>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row>
    <row r="22" ht="59.1" customHeight="1" spans="1:66">
      <c r="A22" s="6" t="s">
        <v>1600</v>
      </c>
      <c r="B22" s="6" t="s">
        <v>1601</v>
      </c>
      <c r="C22" s="7" t="s">
        <v>557</v>
      </c>
      <c r="D22" s="6" t="s">
        <v>439</v>
      </c>
      <c r="E22" s="6"/>
      <c r="F22" s="6">
        <v>2024</v>
      </c>
      <c r="G22" s="6"/>
      <c r="H22" s="6">
        <v>202404</v>
      </c>
      <c r="I22" s="6">
        <v>202412</v>
      </c>
      <c r="J22" s="6" t="s">
        <v>14</v>
      </c>
      <c r="K22" s="6"/>
      <c r="L22" s="6"/>
      <c r="M22" s="6"/>
      <c r="N22" s="6"/>
      <c r="O22" s="6" t="s">
        <v>15</v>
      </c>
      <c r="P22" s="6"/>
      <c r="Q22" s="6"/>
      <c r="R22" s="6">
        <v>10000</v>
      </c>
      <c r="S22" s="6">
        <v>10000</v>
      </c>
      <c r="T22" s="6"/>
      <c r="U22" s="6" t="s">
        <v>129</v>
      </c>
      <c r="V22" s="6"/>
      <c r="W22" s="6" t="s">
        <v>1602</v>
      </c>
      <c r="X22" s="6" t="s">
        <v>1603</v>
      </c>
      <c r="Y22" s="6"/>
      <c r="Z22" s="6"/>
      <c r="AA22" s="6" t="s">
        <v>1604</v>
      </c>
      <c r="AB22" s="6">
        <v>18521092211</v>
      </c>
      <c r="AC22" s="7"/>
      <c r="AD22" s="7"/>
      <c r="AE22" s="7"/>
      <c r="AF22" s="7"/>
      <c r="AG22" s="7"/>
      <c r="AH22" s="7"/>
      <c r="AI22" s="7"/>
      <c r="AJ22" s="7"/>
      <c r="AK22" s="7"/>
      <c r="AL22" s="7"/>
      <c r="AM22" s="7"/>
      <c r="AN22" s="7"/>
      <c r="AO22" s="7"/>
      <c r="AP22" s="7"/>
      <c r="AQ22" s="7"/>
      <c r="AR22" s="7"/>
      <c r="AS22" s="7"/>
      <c r="AT22" s="7"/>
      <c r="AU22" s="7"/>
      <c r="AV22" s="7"/>
      <c r="AW22" s="7"/>
      <c r="AX22" s="7"/>
      <c r="AY22" s="7"/>
      <c r="AZ22" s="7"/>
      <c r="BA22" s="11"/>
      <c r="BB22" s="11"/>
      <c r="BC22" s="11"/>
      <c r="BD22" s="11"/>
      <c r="BE22" s="11"/>
      <c r="BF22" s="11"/>
      <c r="BG22" s="11"/>
      <c r="BH22" s="11"/>
      <c r="BI22" s="11"/>
      <c r="BJ22" s="11"/>
      <c r="BK22" s="11" t="s">
        <v>1527</v>
      </c>
      <c r="BL22" s="11"/>
      <c r="BM22" s="11"/>
      <c r="BN22" s="11"/>
    </row>
    <row r="23" ht="75.95" customHeight="1" spans="1:61">
      <c r="A23" s="6" t="s">
        <v>1605</v>
      </c>
      <c r="B23" s="6" t="s">
        <v>1392</v>
      </c>
      <c r="C23" s="6" t="s">
        <v>557</v>
      </c>
      <c r="D23" s="6" t="s">
        <v>439</v>
      </c>
      <c r="E23" s="6"/>
      <c r="F23" s="6" t="s">
        <v>133</v>
      </c>
      <c r="G23" s="6">
        <v>202405</v>
      </c>
      <c r="H23" s="6">
        <v>202405</v>
      </c>
      <c r="I23" s="6">
        <v>202510</v>
      </c>
      <c r="J23" s="6" t="s">
        <v>14</v>
      </c>
      <c r="K23" s="6"/>
      <c r="L23" s="6"/>
      <c r="M23" s="6"/>
      <c r="N23" s="6"/>
      <c r="O23" s="6" t="s">
        <v>15</v>
      </c>
      <c r="P23" s="6"/>
      <c r="Q23" s="6"/>
      <c r="R23" s="6">
        <v>17259.5</v>
      </c>
      <c r="S23" s="6">
        <v>8000</v>
      </c>
      <c r="T23" s="6"/>
      <c r="U23" s="6" t="s">
        <v>129</v>
      </c>
      <c r="V23" s="6"/>
      <c r="W23" s="6" t="s">
        <v>1606</v>
      </c>
      <c r="X23" s="6" t="s">
        <v>1394</v>
      </c>
      <c r="Y23" s="6"/>
      <c r="Z23" s="6"/>
      <c r="AA23" s="6" t="s">
        <v>1395</v>
      </c>
      <c r="AB23" s="6">
        <v>13671010768</v>
      </c>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11"/>
      <c r="BC23" s="11"/>
      <c r="BD23" s="11"/>
      <c r="BE23" s="11"/>
      <c r="BF23" s="11"/>
      <c r="BG23" s="11"/>
      <c r="BH23" s="11"/>
      <c r="BI23" s="11"/>
    </row>
    <row r="24" ht="60.95" customHeight="1" spans="1:62">
      <c r="A24" s="6" t="s">
        <v>1607</v>
      </c>
      <c r="B24" s="6" t="s">
        <v>1608</v>
      </c>
      <c r="C24" s="7" t="s">
        <v>1609</v>
      </c>
      <c r="D24" s="6" t="s">
        <v>1051</v>
      </c>
      <c r="E24" s="6" t="s">
        <v>1610</v>
      </c>
      <c r="F24" s="6" t="s">
        <v>1611</v>
      </c>
      <c r="G24" s="6">
        <v>202302</v>
      </c>
      <c r="H24" s="6">
        <v>202402</v>
      </c>
      <c r="I24" s="6">
        <v>202406</v>
      </c>
      <c r="J24" s="6" t="s">
        <v>14</v>
      </c>
      <c r="K24" s="6"/>
      <c r="L24" s="6"/>
      <c r="M24" s="6" t="s">
        <v>379</v>
      </c>
      <c r="N24" s="6">
        <v>1</v>
      </c>
      <c r="O24" s="6" t="s">
        <v>15</v>
      </c>
      <c r="P24" s="6"/>
      <c r="Q24" s="6"/>
      <c r="R24" s="6">
        <v>12000</v>
      </c>
      <c r="S24" s="6">
        <v>6000</v>
      </c>
      <c r="T24" s="6"/>
      <c r="U24" s="6" t="s">
        <v>129</v>
      </c>
      <c r="V24" s="6"/>
      <c r="W24" s="6" t="s">
        <v>1612</v>
      </c>
      <c r="X24" s="6" t="s">
        <v>1613</v>
      </c>
      <c r="Y24" s="6"/>
      <c r="Z24" s="6"/>
      <c r="AA24" s="7" t="s">
        <v>1614</v>
      </c>
      <c r="AB24" s="7">
        <v>17768271217</v>
      </c>
      <c r="AC24" s="7"/>
      <c r="AD24" s="7"/>
      <c r="AE24" s="7"/>
      <c r="AF24" s="7"/>
      <c r="AG24" s="7"/>
      <c r="AH24" s="7"/>
      <c r="AI24" s="7" t="s">
        <v>379</v>
      </c>
      <c r="AJ24" s="7" t="s">
        <v>387</v>
      </c>
      <c r="AK24" s="7"/>
      <c r="AL24" s="7" t="s">
        <v>394</v>
      </c>
      <c r="AM24" s="7"/>
      <c r="AN24" s="7"/>
      <c r="AO24" s="7" t="s">
        <v>394</v>
      </c>
      <c r="AP24" s="7"/>
      <c r="AQ24" s="7"/>
      <c r="AR24" s="7" t="s">
        <v>394</v>
      </c>
      <c r="AS24" s="7"/>
      <c r="AT24" s="7"/>
      <c r="AU24" s="7" t="s">
        <v>379</v>
      </c>
      <c r="AV24" s="7"/>
      <c r="AW24" s="7"/>
      <c r="AX24" s="7" t="s">
        <v>394</v>
      </c>
      <c r="AY24" s="7"/>
      <c r="AZ24" s="7"/>
      <c r="BA24" s="11" t="s">
        <v>394</v>
      </c>
      <c r="BB24" s="11"/>
      <c r="BC24" s="11"/>
      <c r="BD24" s="11" t="s">
        <v>394</v>
      </c>
      <c r="BE24" s="11"/>
      <c r="BF24" s="11"/>
      <c r="BG24" s="11" t="s">
        <v>394</v>
      </c>
      <c r="BH24" s="11"/>
      <c r="BI24" s="11"/>
      <c r="BJ24" s="3" t="s">
        <v>386</v>
      </c>
    </row>
    <row r="25" ht="63.95" customHeight="1" spans="1:63">
      <c r="A25" s="6" t="s">
        <v>1615</v>
      </c>
      <c r="B25" s="6" t="s">
        <v>1383</v>
      </c>
      <c r="C25" s="6" t="s">
        <v>557</v>
      </c>
      <c r="D25" s="6" t="s">
        <v>439</v>
      </c>
      <c r="E25" s="6"/>
      <c r="F25" s="6" t="s">
        <v>133</v>
      </c>
      <c r="G25" s="6"/>
      <c r="H25" s="6">
        <v>202405</v>
      </c>
      <c r="I25" s="6">
        <v>202510</v>
      </c>
      <c r="J25" s="6" t="s">
        <v>14</v>
      </c>
      <c r="K25" s="6"/>
      <c r="L25" s="6"/>
      <c r="M25" s="6"/>
      <c r="N25" s="6"/>
      <c r="O25" s="6" t="s">
        <v>15</v>
      </c>
      <c r="P25" s="6"/>
      <c r="Q25" s="6" t="s">
        <v>1384</v>
      </c>
      <c r="R25" s="6">
        <v>20000</v>
      </c>
      <c r="S25" s="6">
        <v>5500</v>
      </c>
      <c r="T25" s="6"/>
      <c r="U25" s="6" t="s">
        <v>129</v>
      </c>
      <c r="V25" s="6"/>
      <c r="W25" s="6" t="s">
        <v>1616</v>
      </c>
      <c r="X25" s="6" t="s">
        <v>1386</v>
      </c>
      <c r="Y25" s="6"/>
      <c r="Z25" s="6"/>
      <c r="AA25" s="6" t="s">
        <v>1387</v>
      </c>
      <c r="AB25" s="6">
        <v>17678032408</v>
      </c>
      <c r="AC25" s="7"/>
      <c r="AD25" s="7"/>
      <c r="AE25" s="7"/>
      <c r="AF25" s="7"/>
      <c r="AG25" s="7"/>
      <c r="AH25" s="7"/>
      <c r="AI25" s="7"/>
      <c r="AJ25" s="7"/>
      <c r="AK25" s="7"/>
      <c r="AL25" s="7"/>
      <c r="AM25" s="7"/>
      <c r="AN25" s="7"/>
      <c r="AO25" s="7"/>
      <c r="AP25" s="7"/>
      <c r="AQ25" s="7"/>
      <c r="AR25" s="7"/>
      <c r="AS25" s="7"/>
      <c r="AT25" s="7"/>
      <c r="AU25" s="7"/>
      <c r="AV25" s="7"/>
      <c r="AW25" s="7"/>
      <c r="AX25" s="7"/>
      <c r="AY25" s="7"/>
      <c r="AZ25" s="7"/>
      <c r="BA25" s="11"/>
      <c r="BB25" s="11"/>
      <c r="BC25" s="11"/>
      <c r="BD25" s="11"/>
      <c r="BE25" s="11"/>
      <c r="BF25" s="11"/>
      <c r="BG25" s="11"/>
      <c r="BH25" s="11"/>
      <c r="BI25" s="11"/>
      <c r="BK25" s="3" t="s">
        <v>1527</v>
      </c>
    </row>
    <row r="26" ht="66.95" customHeight="1" spans="1:61">
      <c r="A26" s="6" t="s">
        <v>1617</v>
      </c>
      <c r="B26" s="6" t="s">
        <v>1618</v>
      </c>
      <c r="C26" s="6" t="s">
        <v>557</v>
      </c>
      <c r="D26" s="6" t="s">
        <v>439</v>
      </c>
      <c r="E26" s="6"/>
      <c r="F26" s="6" t="s">
        <v>133</v>
      </c>
      <c r="G26" s="6"/>
      <c r="H26" s="6">
        <v>202405</v>
      </c>
      <c r="I26" s="6">
        <v>202512</v>
      </c>
      <c r="J26" s="6" t="s">
        <v>14</v>
      </c>
      <c r="K26" s="6"/>
      <c r="L26" s="6"/>
      <c r="M26" s="6"/>
      <c r="N26" s="6"/>
      <c r="O26" s="6" t="s">
        <v>15</v>
      </c>
      <c r="P26" s="6"/>
      <c r="Q26" s="6"/>
      <c r="R26" s="6">
        <v>10000</v>
      </c>
      <c r="S26" s="6">
        <f>R26/2</f>
        <v>5000</v>
      </c>
      <c r="T26" s="6"/>
      <c r="U26" s="6" t="s">
        <v>129</v>
      </c>
      <c r="V26" s="6"/>
      <c r="W26" s="6" t="s">
        <v>1619</v>
      </c>
      <c r="X26" s="6" t="s">
        <v>1620</v>
      </c>
      <c r="Y26" s="6"/>
      <c r="Z26" s="6"/>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11"/>
      <c r="BB26" s="11"/>
      <c r="BC26" s="11"/>
      <c r="BD26" s="11"/>
      <c r="BE26" s="11"/>
      <c r="BF26" s="11"/>
      <c r="BG26" s="11"/>
      <c r="BH26" s="11"/>
      <c r="BI26" s="11"/>
    </row>
    <row r="27" ht="78" customHeight="1" spans="1:63">
      <c r="A27" s="6" t="s">
        <v>1621</v>
      </c>
      <c r="B27" s="6" t="s">
        <v>1408</v>
      </c>
      <c r="C27" s="6" t="s">
        <v>557</v>
      </c>
      <c r="D27" s="6" t="s">
        <v>439</v>
      </c>
      <c r="E27" s="6"/>
      <c r="F27" s="6" t="s">
        <v>133</v>
      </c>
      <c r="G27" s="6"/>
      <c r="H27" s="6">
        <v>202405</v>
      </c>
      <c r="I27" s="6">
        <v>202512</v>
      </c>
      <c r="J27" s="6" t="s">
        <v>14</v>
      </c>
      <c r="K27" s="6"/>
      <c r="L27" s="6"/>
      <c r="M27" s="6"/>
      <c r="N27" s="6"/>
      <c r="O27" s="6" t="s">
        <v>15</v>
      </c>
      <c r="P27" s="6"/>
      <c r="Q27" s="6"/>
      <c r="R27" s="6">
        <v>10000</v>
      </c>
      <c r="S27" s="6">
        <v>5000</v>
      </c>
      <c r="T27" s="6"/>
      <c r="U27" s="6" t="s">
        <v>129</v>
      </c>
      <c r="V27" s="6"/>
      <c r="W27" s="6" t="s">
        <v>1622</v>
      </c>
      <c r="X27" s="6" t="s">
        <v>1410</v>
      </c>
      <c r="Y27" s="6"/>
      <c r="Z27" s="6"/>
      <c r="AA27" s="6" t="s">
        <v>1411</v>
      </c>
      <c r="AB27" s="6">
        <v>17709920018</v>
      </c>
      <c r="AC27" s="7"/>
      <c r="AD27" s="7"/>
      <c r="AE27" s="7"/>
      <c r="AF27" s="7"/>
      <c r="AG27" s="7"/>
      <c r="AH27" s="7"/>
      <c r="AI27" s="7"/>
      <c r="AJ27" s="7"/>
      <c r="AK27" s="7"/>
      <c r="AL27" s="7"/>
      <c r="AM27" s="7"/>
      <c r="AN27" s="7"/>
      <c r="AO27" s="7"/>
      <c r="AP27" s="7"/>
      <c r="AQ27" s="7"/>
      <c r="AR27" s="7"/>
      <c r="AS27" s="7"/>
      <c r="AT27" s="7"/>
      <c r="AU27" s="7"/>
      <c r="AV27" s="7"/>
      <c r="AW27" s="7"/>
      <c r="AX27" s="7"/>
      <c r="AY27" s="7"/>
      <c r="AZ27" s="7"/>
      <c r="BA27" s="11"/>
      <c r="BB27" s="11"/>
      <c r="BC27" s="11"/>
      <c r="BD27" s="11"/>
      <c r="BE27" s="11"/>
      <c r="BF27" s="11"/>
      <c r="BG27" s="11"/>
      <c r="BH27" s="11"/>
      <c r="BI27" s="11"/>
      <c r="BK27" s="3" t="s">
        <v>1527</v>
      </c>
    </row>
    <row r="28" ht="69" customHeight="1" spans="1:61">
      <c r="A28" s="6" t="s">
        <v>1623</v>
      </c>
      <c r="B28" s="6" t="s">
        <v>1624</v>
      </c>
      <c r="C28" s="6" t="s">
        <v>557</v>
      </c>
      <c r="D28" s="6" t="s">
        <v>439</v>
      </c>
      <c r="E28" s="6"/>
      <c r="F28" s="6" t="s">
        <v>1625</v>
      </c>
      <c r="G28" s="6"/>
      <c r="H28" s="6">
        <v>202404</v>
      </c>
      <c r="I28" s="6">
        <v>202509</v>
      </c>
      <c r="J28" s="6" t="s">
        <v>14</v>
      </c>
      <c r="K28" s="6"/>
      <c r="L28" s="6"/>
      <c r="M28" s="6"/>
      <c r="N28" s="6"/>
      <c r="O28" s="6" t="s">
        <v>15</v>
      </c>
      <c r="P28" s="6"/>
      <c r="Q28" s="6"/>
      <c r="R28" s="9">
        <v>10000</v>
      </c>
      <c r="S28" s="9">
        <v>2000</v>
      </c>
      <c r="T28" s="6"/>
      <c r="U28" s="6" t="s">
        <v>129</v>
      </c>
      <c r="V28" s="6"/>
      <c r="W28" s="6" t="s">
        <v>1626</v>
      </c>
      <c r="X28" s="6" t="s">
        <v>1627</v>
      </c>
      <c r="Y28" s="6"/>
      <c r="Z28" s="6"/>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11"/>
      <c r="BB28" s="11"/>
      <c r="BC28" s="11"/>
      <c r="BD28" s="11"/>
      <c r="BE28" s="11"/>
      <c r="BF28" s="11"/>
      <c r="BG28" s="11"/>
      <c r="BH28" s="11"/>
      <c r="BI28" s="11"/>
    </row>
    <row r="29" ht="78.95" customHeight="1" spans="1:61">
      <c r="A29" s="6" t="s">
        <v>1628</v>
      </c>
      <c r="B29" s="6" t="s">
        <v>1629</v>
      </c>
      <c r="C29" s="6" t="s">
        <v>557</v>
      </c>
      <c r="D29" s="6" t="s">
        <v>439</v>
      </c>
      <c r="E29" s="6"/>
      <c r="F29" s="6" t="s">
        <v>133</v>
      </c>
      <c r="G29" s="6"/>
      <c r="H29" s="6">
        <v>202407</v>
      </c>
      <c r="I29" s="6">
        <v>202511</v>
      </c>
      <c r="J29" s="6" t="s">
        <v>14</v>
      </c>
      <c r="K29" s="6"/>
      <c r="L29" s="6"/>
      <c r="M29" s="6"/>
      <c r="N29" s="6"/>
      <c r="O29" s="6" t="s">
        <v>57</v>
      </c>
      <c r="P29" s="6"/>
      <c r="Q29" s="6"/>
      <c r="R29" s="6">
        <v>100000</v>
      </c>
      <c r="S29" s="9">
        <v>40000</v>
      </c>
      <c r="T29" s="6"/>
      <c r="U29" s="6" t="s">
        <v>129</v>
      </c>
      <c r="V29" s="6"/>
      <c r="W29" s="6" t="s">
        <v>1630</v>
      </c>
      <c r="X29" s="6" t="s">
        <v>1631</v>
      </c>
      <c r="Y29" s="6"/>
      <c r="Z29" s="6"/>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11"/>
      <c r="BB29" s="11"/>
      <c r="BC29" s="11"/>
      <c r="BD29" s="11"/>
      <c r="BE29" s="11"/>
      <c r="BF29" s="11"/>
      <c r="BG29" s="11"/>
      <c r="BH29" s="11"/>
      <c r="BI29" s="11"/>
    </row>
    <row r="30" ht="101.1" customHeight="1" spans="1:61">
      <c r="A30" s="6" t="s">
        <v>1632</v>
      </c>
      <c r="B30" s="6" t="s">
        <v>1633</v>
      </c>
      <c r="C30" s="6" t="s">
        <v>1429</v>
      </c>
      <c r="D30" s="6" t="s">
        <v>1064</v>
      </c>
      <c r="E30" s="6"/>
      <c r="F30" s="6" t="s">
        <v>20</v>
      </c>
      <c r="G30" s="6">
        <v>202306</v>
      </c>
      <c r="H30" s="6">
        <v>202404</v>
      </c>
      <c r="I30" s="6">
        <v>202506</v>
      </c>
      <c r="J30" s="6" t="s">
        <v>14</v>
      </c>
      <c r="K30" s="7" t="s">
        <v>1430</v>
      </c>
      <c r="L30" s="6"/>
      <c r="M30" s="6"/>
      <c r="N30" s="6"/>
      <c r="O30" s="6" t="s">
        <v>57</v>
      </c>
      <c r="P30" s="6"/>
      <c r="Q30" s="6">
        <v>15000</v>
      </c>
      <c r="R30" s="6">
        <v>15000</v>
      </c>
      <c r="S30" s="9">
        <v>7500</v>
      </c>
      <c r="T30" s="6"/>
      <c r="U30" s="6" t="s">
        <v>129</v>
      </c>
      <c r="V30" s="6"/>
      <c r="W30" s="6" t="s">
        <v>1431</v>
      </c>
      <c r="X30" s="6" t="s">
        <v>1432</v>
      </c>
      <c r="Y30" s="6" t="s">
        <v>1433</v>
      </c>
      <c r="Z30" s="6" t="s">
        <v>1434</v>
      </c>
      <c r="AA30" s="6" t="s">
        <v>1435</v>
      </c>
      <c r="AB30" s="6" t="s">
        <v>1434</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ht="51" customHeight="1" spans="1:61">
      <c r="A31" s="6" t="s">
        <v>1634</v>
      </c>
      <c r="B31" s="6" t="s">
        <v>1635</v>
      </c>
      <c r="C31" s="6" t="s">
        <v>557</v>
      </c>
      <c r="D31" s="6" t="s">
        <v>439</v>
      </c>
      <c r="E31" s="6"/>
      <c r="F31" s="6" t="s">
        <v>133</v>
      </c>
      <c r="G31" s="6"/>
      <c r="H31" s="6">
        <v>202406</v>
      </c>
      <c r="I31" s="6">
        <v>202509</v>
      </c>
      <c r="J31" s="6" t="s">
        <v>14</v>
      </c>
      <c r="K31" s="6"/>
      <c r="L31" s="6"/>
      <c r="M31" s="6"/>
      <c r="N31" s="6"/>
      <c r="O31" s="6" t="s">
        <v>57</v>
      </c>
      <c r="P31" s="6"/>
      <c r="Q31" s="6"/>
      <c r="R31" s="6">
        <v>15000</v>
      </c>
      <c r="S31" s="9">
        <v>6000</v>
      </c>
      <c r="T31" s="6"/>
      <c r="U31" s="6" t="s">
        <v>129</v>
      </c>
      <c r="V31" s="6"/>
      <c r="W31" s="6" t="s">
        <v>1636</v>
      </c>
      <c r="X31" s="6" t="s">
        <v>1637</v>
      </c>
      <c r="Y31" s="6"/>
      <c r="Z31" s="6"/>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11"/>
      <c r="BB31" s="11"/>
      <c r="BC31" s="11"/>
      <c r="BD31" s="11"/>
      <c r="BE31" s="11"/>
      <c r="BF31" s="11"/>
      <c r="BG31" s="11"/>
      <c r="BH31" s="11"/>
      <c r="BI31" s="11"/>
    </row>
    <row r="32" ht="51" customHeight="1" spans="1:63">
      <c r="A32" s="6" t="s">
        <v>1638</v>
      </c>
      <c r="B32" s="6" t="s">
        <v>1639</v>
      </c>
      <c r="C32" s="6" t="s">
        <v>557</v>
      </c>
      <c r="D32" s="6" t="s">
        <v>439</v>
      </c>
      <c r="E32" s="6"/>
      <c r="F32" s="6" t="s">
        <v>133</v>
      </c>
      <c r="G32" s="6"/>
      <c r="H32" s="6">
        <v>202405</v>
      </c>
      <c r="I32" s="6">
        <v>202510</v>
      </c>
      <c r="J32" s="6" t="s">
        <v>14</v>
      </c>
      <c r="K32" s="6"/>
      <c r="L32" s="6"/>
      <c r="M32" s="6"/>
      <c r="N32" s="6"/>
      <c r="O32" s="6" t="s">
        <v>57</v>
      </c>
      <c r="P32" s="6"/>
      <c r="Q32" s="6"/>
      <c r="R32" s="6">
        <v>15000</v>
      </c>
      <c r="S32" s="6">
        <v>5000</v>
      </c>
      <c r="T32" s="6"/>
      <c r="U32" s="6" t="s">
        <v>129</v>
      </c>
      <c r="V32" s="6"/>
      <c r="W32" s="6" t="s">
        <v>1640</v>
      </c>
      <c r="X32" s="6" t="s">
        <v>1422</v>
      </c>
      <c r="Y32" s="6"/>
      <c r="Z32" s="6"/>
      <c r="AA32" s="6" t="s">
        <v>1641</v>
      </c>
      <c r="AB32" s="6">
        <v>13704736886</v>
      </c>
      <c r="AC32" s="7"/>
      <c r="AD32" s="7"/>
      <c r="AE32" s="7"/>
      <c r="AF32" s="7"/>
      <c r="AG32" s="7"/>
      <c r="AH32" s="7"/>
      <c r="AI32" s="7"/>
      <c r="AJ32" s="7"/>
      <c r="AK32" s="7"/>
      <c r="AL32" s="7"/>
      <c r="AM32" s="7"/>
      <c r="AN32" s="7"/>
      <c r="AO32" s="7"/>
      <c r="AP32" s="7"/>
      <c r="AQ32" s="7"/>
      <c r="AR32" s="7"/>
      <c r="AS32" s="7"/>
      <c r="AT32" s="7"/>
      <c r="AU32" s="7"/>
      <c r="AV32" s="7"/>
      <c r="AW32" s="7"/>
      <c r="AX32" s="7"/>
      <c r="AY32" s="7"/>
      <c r="AZ32" s="7"/>
      <c r="BA32" s="11"/>
      <c r="BB32" s="11"/>
      <c r="BC32" s="11"/>
      <c r="BD32" s="11"/>
      <c r="BE32" s="11"/>
      <c r="BF32" s="11"/>
      <c r="BG32" s="11"/>
      <c r="BH32" s="11"/>
      <c r="BI32" s="11"/>
      <c r="BK32" s="3" t="s">
        <v>1527</v>
      </c>
    </row>
    <row r="33" ht="78" customHeight="1" spans="1:63">
      <c r="A33" s="6" t="s">
        <v>1642</v>
      </c>
      <c r="B33" s="6" t="s">
        <v>1415</v>
      </c>
      <c r="C33" s="6" t="s">
        <v>557</v>
      </c>
      <c r="D33" s="6" t="s">
        <v>460</v>
      </c>
      <c r="E33" s="6"/>
      <c r="F33" s="6" t="s">
        <v>133</v>
      </c>
      <c r="G33" s="6"/>
      <c r="H33" s="6">
        <v>202405</v>
      </c>
      <c r="I33" s="6">
        <v>202510</v>
      </c>
      <c r="J33" s="6" t="s">
        <v>14</v>
      </c>
      <c r="K33" s="6"/>
      <c r="L33" s="6"/>
      <c r="M33" s="6"/>
      <c r="N33" s="6"/>
      <c r="O33" s="6" t="s">
        <v>1222</v>
      </c>
      <c r="P33" s="6"/>
      <c r="Q33" s="6" t="s">
        <v>1416</v>
      </c>
      <c r="R33" s="6">
        <v>10000</v>
      </c>
      <c r="S33" s="6">
        <v>5000</v>
      </c>
      <c r="T33" s="6"/>
      <c r="U33" s="6" t="s">
        <v>129</v>
      </c>
      <c r="V33" s="6"/>
      <c r="W33" s="6" t="s">
        <v>1417</v>
      </c>
      <c r="X33" s="6" t="s">
        <v>1418</v>
      </c>
      <c r="Y33" s="6"/>
      <c r="Z33" s="6"/>
      <c r="AA33" s="6" t="s">
        <v>1419</v>
      </c>
      <c r="AB33" s="6">
        <v>17611335297</v>
      </c>
      <c r="AC33" s="7"/>
      <c r="AD33" s="7"/>
      <c r="AE33" s="7"/>
      <c r="AF33" s="7"/>
      <c r="AG33" s="7"/>
      <c r="AH33" s="7"/>
      <c r="AI33" s="7"/>
      <c r="AJ33" s="7"/>
      <c r="AK33" s="7"/>
      <c r="AL33" s="7"/>
      <c r="AM33" s="7"/>
      <c r="AN33" s="7"/>
      <c r="AO33" s="7"/>
      <c r="AP33" s="7"/>
      <c r="AQ33" s="7"/>
      <c r="AR33" s="7"/>
      <c r="AS33" s="7"/>
      <c r="AT33" s="7"/>
      <c r="AU33" s="7"/>
      <c r="AV33" s="7"/>
      <c r="AW33" s="7"/>
      <c r="AX33" s="7"/>
      <c r="AY33" s="7"/>
      <c r="AZ33" s="7"/>
      <c r="BA33" s="11"/>
      <c r="BB33" s="11"/>
      <c r="BC33" s="11"/>
      <c r="BD33" s="11"/>
      <c r="BE33" s="11"/>
      <c r="BF33" s="11"/>
      <c r="BG33" s="11"/>
      <c r="BH33" s="11"/>
      <c r="BI33" s="11"/>
      <c r="BK33" s="3" t="s">
        <v>1527</v>
      </c>
    </row>
    <row r="34" ht="63.95" customHeight="1" spans="1:66">
      <c r="A34" s="6" t="s">
        <v>1643</v>
      </c>
      <c r="B34" s="6" t="s">
        <v>1644</v>
      </c>
      <c r="C34" s="6" t="s">
        <v>557</v>
      </c>
      <c r="D34" s="6" t="s">
        <v>608</v>
      </c>
      <c r="E34" s="6"/>
      <c r="F34" s="6" t="s">
        <v>133</v>
      </c>
      <c r="G34" s="6"/>
      <c r="H34" s="6">
        <v>202405</v>
      </c>
      <c r="I34" s="6">
        <v>202512</v>
      </c>
      <c r="J34" s="6" t="s">
        <v>95</v>
      </c>
      <c r="K34" s="6"/>
      <c r="L34" s="6"/>
      <c r="M34" s="6"/>
      <c r="N34" s="6"/>
      <c r="O34" s="6" t="s">
        <v>122</v>
      </c>
      <c r="P34" s="6"/>
      <c r="Q34" s="6"/>
      <c r="R34" s="6">
        <v>12000</v>
      </c>
      <c r="S34" s="6">
        <f>R34/2</f>
        <v>6000</v>
      </c>
      <c r="T34" s="6"/>
      <c r="U34" s="6" t="s">
        <v>129</v>
      </c>
      <c r="V34" s="6"/>
      <c r="W34" s="6" t="s">
        <v>1645</v>
      </c>
      <c r="X34" s="6" t="s">
        <v>1646</v>
      </c>
      <c r="Y34" s="6"/>
      <c r="Z34" s="6"/>
      <c r="AA34" s="6"/>
      <c r="AB34" s="6"/>
      <c r="AC34" s="6"/>
      <c r="AD34" s="6"/>
      <c r="AE34" s="6"/>
      <c r="AF34" s="7"/>
      <c r="AG34" s="7"/>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13"/>
      <c r="BK34" s="13" t="s">
        <v>425</v>
      </c>
      <c r="BL34" s="13"/>
      <c r="BM34" s="13"/>
      <c r="BN34" s="13"/>
    </row>
    <row r="35" ht="51" customHeight="1" spans="1:66">
      <c r="A35" s="6" t="s">
        <v>1647</v>
      </c>
      <c r="B35" s="6" t="s">
        <v>1648</v>
      </c>
      <c r="C35" s="6" t="s">
        <v>557</v>
      </c>
      <c r="D35" s="6" t="s">
        <v>1262</v>
      </c>
      <c r="E35" s="6"/>
      <c r="F35" s="6" t="s">
        <v>133</v>
      </c>
      <c r="G35" s="6"/>
      <c r="H35" s="6">
        <v>202405</v>
      </c>
      <c r="I35" s="6">
        <v>202512</v>
      </c>
      <c r="J35" s="6" t="s">
        <v>95</v>
      </c>
      <c r="K35" s="6"/>
      <c r="L35" s="6"/>
      <c r="M35" s="6"/>
      <c r="N35" s="6"/>
      <c r="O35" s="6" t="s">
        <v>122</v>
      </c>
      <c r="P35" s="6"/>
      <c r="Q35" s="6"/>
      <c r="R35" s="6">
        <v>10000</v>
      </c>
      <c r="S35" s="6">
        <f>R35/2</f>
        <v>5000</v>
      </c>
      <c r="T35" s="6"/>
      <c r="U35" s="6" t="s">
        <v>129</v>
      </c>
      <c r="V35" s="6"/>
      <c r="W35" s="6" t="s">
        <v>1649</v>
      </c>
      <c r="X35" s="6"/>
      <c r="Y35" s="6"/>
      <c r="Z35" s="6"/>
      <c r="AA35" s="6"/>
      <c r="AB35" s="6"/>
      <c r="AC35" s="6"/>
      <c r="AD35" s="6"/>
      <c r="AE35" s="6"/>
      <c r="AF35" s="7"/>
      <c r="AG35" s="7"/>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13"/>
      <c r="BK35" s="13" t="s">
        <v>425</v>
      </c>
      <c r="BL35" s="13"/>
      <c r="BM35" s="13"/>
      <c r="BN35" s="13"/>
    </row>
    <row r="36" ht="51" customHeight="1" spans="1:61">
      <c r="A36" s="6" t="s">
        <v>1650</v>
      </c>
      <c r="B36" s="6" t="s">
        <v>1443</v>
      </c>
      <c r="C36" s="6" t="s">
        <v>1444</v>
      </c>
      <c r="D36" s="6" t="s">
        <v>545</v>
      </c>
      <c r="E36" s="6"/>
      <c r="F36" s="6" t="s">
        <v>133</v>
      </c>
      <c r="G36" s="6"/>
      <c r="H36" s="6">
        <v>202404</v>
      </c>
      <c r="I36" s="6">
        <v>202510</v>
      </c>
      <c r="J36" s="7" t="s">
        <v>95</v>
      </c>
      <c r="K36" s="6"/>
      <c r="L36" s="6"/>
      <c r="M36" s="6"/>
      <c r="N36" s="6"/>
      <c r="O36" s="6" t="s">
        <v>122</v>
      </c>
      <c r="P36" s="6"/>
      <c r="Q36" s="6"/>
      <c r="R36" s="6">
        <v>9000</v>
      </c>
      <c r="S36" s="9">
        <v>4500</v>
      </c>
      <c r="T36" s="6"/>
      <c r="U36" s="6" t="s">
        <v>129</v>
      </c>
      <c r="V36" s="6"/>
      <c r="W36" s="6" t="s">
        <v>1445</v>
      </c>
      <c r="X36" s="6" t="s">
        <v>1446</v>
      </c>
      <c r="Y36" s="6"/>
      <c r="Z36" s="6"/>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11"/>
      <c r="BB36" s="11"/>
      <c r="BC36" s="11"/>
      <c r="BD36" s="11"/>
      <c r="BE36" s="11"/>
      <c r="BF36" s="11"/>
      <c r="BG36" s="11"/>
      <c r="BH36" s="11"/>
      <c r="BI36" s="11"/>
    </row>
    <row r="37" ht="72.95" customHeight="1" spans="1:66">
      <c r="A37" s="6" t="s">
        <v>1651</v>
      </c>
      <c r="B37" s="6" t="s">
        <v>1652</v>
      </c>
      <c r="C37" s="6" t="s">
        <v>557</v>
      </c>
      <c r="D37" s="6" t="s">
        <v>608</v>
      </c>
      <c r="E37" s="6"/>
      <c r="F37" s="6" t="s">
        <v>133</v>
      </c>
      <c r="G37" s="6"/>
      <c r="H37" s="6">
        <v>202405</v>
      </c>
      <c r="I37" s="6">
        <v>202512</v>
      </c>
      <c r="J37" s="6" t="s">
        <v>95</v>
      </c>
      <c r="K37" s="6"/>
      <c r="L37" s="6"/>
      <c r="M37" s="6"/>
      <c r="N37" s="6"/>
      <c r="O37" s="6" t="s">
        <v>122</v>
      </c>
      <c r="P37" s="6"/>
      <c r="Q37" s="6"/>
      <c r="R37" s="6">
        <v>8700</v>
      </c>
      <c r="S37" s="6">
        <f>R37/2</f>
        <v>4350</v>
      </c>
      <c r="T37" s="6"/>
      <c r="U37" s="6" t="s">
        <v>129</v>
      </c>
      <c r="V37" s="6"/>
      <c r="W37" s="6" t="s">
        <v>1653</v>
      </c>
      <c r="X37" s="6" t="s">
        <v>1646</v>
      </c>
      <c r="Y37" s="6"/>
      <c r="Z37" s="6"/>
      <c r="AA37" s="6"/>
      <c r="AB37" s="6"/>
      <c r="AC37" s="6"/>
      <c r="AD37" s="6"/>
      <c r="AE37" s="6"/>
      <c r="AF37" s="7"/>
      <c r="AG37" s="7"/>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3"/>
      <c r="BK37" s="13" t="s">
        <v>425</v>
      </c>
      <c r="BL37" s="13"/>
      <c r="BM37" s="13"/>
      <c r="BN37" s="13"/>
    </row>
    <row r="38" ht="81" customHeight="1" spans="1:66">
      <c r="A38" s="6" t="s">
        <v>1654</v>
      </c>
      <c r="B38" s="6" t="s">
        <v>1655</v>
      </c>
      <c r="C38" s="6" t="s">
        <v>1656</v>
      </c>
      <c r="D38" s="6" t="s">
        <v>608</v>
      </c>
      <c r="E38" s="6"/>
      <c r="F38" s="6" t="s">
        <v>133</v>
      </c>
      <c r="G38" s="6"/>
      <c r="H38" s="6">
        <v>202405</v>
      </c>
      <c r="I38" s="6">
        <v>202512</v>
      </c>
      <c r="J38" s="6" t="s">
        <v>95</v>
      </c>
      <c r="K38" s="6"/>
      <c r="L38" s="6"/>
      <c r="M38" s="6"/>
      <c r="N38" s="6"/>
      <c r="O38" s="6" t="s">
        <v>122</v>
      </c>
      <c r="P38" s="6"/>
      <c r="Q38" s="6"/>
      <c r="R38" s="6">
        <v>8200</v>
      </c>
      <c r="S38" s="6">
        <f>R38/2</f>
        <v>4100</v>
      </c>
      <c r="T38" s="6"/>
      <c r="U38" s="6" t="s">
        <v>129</v>
      </c>
      <c r="V38" s="6"/>
      <c r="W38" s="6" t="s">
        <v>1657</v>
      </c>
      <c r="X38" s="6" t="s">
        <v>1646</v>
      </c>
      <c r="Y38" s="6"/>
      <c r="Z38" s="6"/>
      <c r="AA38" s="6"/>
      <c r="AB38" s="6"/>
      <c r="AC38" s="6"/>
      <c r="AD38" s="6"/>
      <c r="AE38" s="6"/>
      <c r="AF38" s="7"/>
      <c r="AG38" s="7"/>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3"/>
      <c r="BK38" s="13" t="s">
        <v>425</v>
      </c>
      <c r="BL38" s="13"/>
      <c r="BM38" s="13"/>
      <c r="BN38" s="13"/>
    </row>
    <row r="39" ht="72.95" customHeight="1" spans="1:66">
      <c r="A39" s="6" t="s">
        <v>1658</v>
      </c>
      <c r="B39" s="6" t="s">
        <v>1659</v>
      </c>
      <c r="C39" s="6" t="s">
        <v>1660</v>
      </c>
      <c r="D39" s="6" t="s">
        <v>608</v>
      </c>
      <c r="E39" s="6"/>
      <c r="F39" s="6" t="s">
        <v>133</v>
      </c>
      <c r="G39" s="6"/>
      <c r="H39" s="6">
        <v>202405</v>
      </c>
      <c r="I39" s="6">
        <v>202512</v>
      </c>
      <c r="J39" s="6" t="s">
        <v>95</v>
      </c>
      <c r="K39" s="6"/>
      <c r="L39" s="6"/>
      <c r="M39" s="6"/>
      <c r="N39" s="6"/>
      <c r="O39" s="6" t="s">
        <v>122</v>
      </c>
      <c r="P39" s="6"/>
      <c r="Q39" s="6"/>
      <c r="R39" s="6">
        <v>7000</v>
      </c>
      <c r="S39" s="6">
        <f>R39/2</f>
        <v>3500</v>
      </c>
      <c r="T39" s="6"/>
      <c r="U39" s="6" t="s">
        <v>129</v>
      </c>
      <c r="V39" s="6"/>
      <c r="W39" s="6" t="s">
        <v>1661</v>
      </c>
      <c r="X39" s="6" t="s">
        <v>1646</v>
      </c>
      <c r="Y39" s="6"/>
      <c r="Z39" s="6"/>
      <c r="AA39" s="6"/>
      <c r="AB39" s="6"/>
      <c r="AC39" s="6"/>
      <c r="AD39" s="6"/>
      <c r="AE39" s="6"/>
      <c r="AF39" s="7"/>
      <c r="AG39" s="7"/>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3"/>
      <c r="BK39" s="13" t="s">
        <v>425</v>
      </c>
      <c r="BL39" s="13"/>
      <c r="BM39" s="13"/>
      <c r="BN39" s="13"/>
    </row>
    <row r="40" ht="72.95" customHeight="1" spans="1:66">
      <c r="A40" s="6" t="s">
        <v>1662</v>
      </c>
      <c r="B40" s="6" t="s">
        <v>1663</v>
      </c>
      <c r="C40" s="6" t="s">
        <v>557</v>
      </c>
      <c r="D40" s="6" t="s">
        <v>608</v>
      </c>
      <c r="E40" s="6"/>
      <c r="F40" s="6" t="s">
        <v>133</v>
      </c>
      <c r="G40" s="6"/>
      <c r="H40" s="6">
        <v>202405</v>
      </c>
      <c r="I40" s="6">
        <v>202512</v>
      </c>
      <c r="J40" s="6" t="s">
        <v>95</v>
      </c>
      <c r="K40" s="6"/>
      <c r="L40" s="6"/>
      <c r="M40" s="6"/>
      <c r="N40" s="6"/>
      <c r="O40" s="6" t="s">
        <v>122</v>
      </c>
      <c r="P40" s="6"/>
      <c r="Q40" s="6"/>
      <c r="R40" s="6">
        <v>5400</v>
      </c>
      <c r="S40" s="6">
        <f>R40/2</f>
        <v>2700</v>
      </c>
      <c r="T40" s="6"/>
      <c r="U40" s="6" t="s">
        <v>129</v>
      </c>
      <c r="V40" s="6"/>
      <c r="W40" s="6" t="s">
        <v>1664</v>
      </c>
      <c r="X40" s="6" t="s">
        <v>1646</v>
      </c>
      <c r="Y40" s="6"/>
      <c r="Z40" s="6"/>
      <c r="AA40" s="6"/>
      <c r="AB40" s="6"/>
      <c r="AC40" s="6"/>
      <c r="AD40" s="6"/>
      <c r="AE40" s="6"/>
      <c r="AF40" s="7"/>
      <c r="AG40" s="7"/>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3"/>
      <c r="BK40" s="13" t="s">
        <v>425</v>
      </c>
      <c r="BL40" s="13"/>
      <c r="BM40" s="13"/>
      <c r="BN40" s="13"/>
    </row>
    <row r="41" ht="51" customHeight="1" spans="1:61">
      <c r="A41" s="6"/>
      <c r="B41" s="6" t="s">
        <v>295</v>
      </c>
      <c r="C41" s="6"/>
      <c r="D41" s="6"/>
      <c r="E41" s="6"/>
      <c r="F41" s="6"/>
      <c r="G41" s="6"/>
      <c r="H41" s="6"/>
      <c r="I41" s="6"/>
      <c r="J41" s="6"/>
      <c r="K41" s="6"/>
      <c r="L41" s="6"/>
      <c r="M41" s="6"/>
      <c r="N41" s="6"/>
      <c r="O41" s="6"/>
      <c r="P41" s="6"/>
      <c r="Q41" s="6"/>
      <c r="R41" s="25">
        <f>SUBTOTAL(9,R5:R40)/10000</f>
        <v>107.88595</v>
      </c>
      <c r="S41" s="25">
        <f>SUBTOTAL(9,S5:S40)/10000</f>
        <v>52.015</v>
      </c>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53" ht="51" customHeight="1" spans="1:61">
      <c r="A53" s="6" t="s">
        <v>1477</v>
      </c>
      <c r="B53" s="6" t="s">
        <v>1478</v>
      </c>
      <c r="C53" s="6" t="s">
        <v>1479</v>
      </c>
      <c r="D53" s="6" t="s">
        <v>1480</v>
      </c>
      <c r="E53" s="6"/>
      <c r="F53" s="6">
        <v>2022</v>
      </c>
      <c r="G53" s="6" t="s">
        <v>1481</v>
      </c>
      <c r="H53" s="6" t="s">
        <v>1482</v>
      </c>
      <c r="I53" s="6"/>
      <c r="J53" s="6"/>
      <c r="K53" s="6"/>
      <c r="L53" s="6"/>
      <c r="M53" s="6"/>
      <c r="N53" s="6"/>
      <c r="O53" s="6"/>
      <c r="P53" s="6"/>
      <c r="Q53" s="6">
        <v>8400</v>
      </c>
      <c r="R53" s="6">
        <v>8400</v>
      </c>
      <c r="S53" s="6"/>
      <c r="T53" s="6"/>
      <c r="U53" s="6"/>
      <c r="V53" s="6"/>
      <c r="W53" s="6" t="s">
        <v>1483</v>
      </c>
      <c r="X53" s="6" t="s">
        <v>1484</v>
      </c>
      <c r="Y53" s="6" t="s">
        <v>1485</v>
      </c>
      <c r="Z53" s="6" t="s">
        <v>1486</v>
      </c>
      <c r="AA53" s="6" t="s">
        <v>1487</v>
      </c>
      <c r="AB53" s="6" t="s">
        <v>1486</v>
      </c>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row>
    <row r="54" ht="51" customHeight="1" spans="1:61">
      <c r="A54" s="6" t="s">
        <v>1477</v>
      </c>
      <c r="B54" s="6" t="s">
        <v>1488</v>
      </c>
      <c r="C54" s="6" t="s">
        <v>1489</v>
      </c>
      <c r="D54" s="6"/>
      <c r="E54" s="6"/>
      <c r="F54" s="6" t="s">
        <v>1490</v>
      </c>
      <c r="G54" s="6" t="s">
        <v>1491</v>
      </c>
      <c r="H54" s="6" t="s">
        <v>1492</v>
      </c>
      <c r="I54" s="6"/>
      <c r="J54" s="6"/>
      <c r="K54" s="6"/>
      <c r="L54" s="6"/>
      <c r="M54" s="6"/>
      <c r="N54" s="6"/>
      <c r="O54" s="6"/>
      <c r="P54" s="6"/>
      <c r="Q54" s="6">
        <v>8388.64</v>
      </c>
      <c r="R54" s="6">
        <v>8388.64</v>
      </c>
      <c r="S54" s="6"/>
      <c r="T54" s="6"/>
      <c r="U54" s="6"/>
      <c r="V54" s="6"/>
      <c r="W54" s="6" t="s">
        <v>1493</v>
      </c>
      <c r="X54" s="6" t="s">
        <v>100</v>
      </c>
      <c r="Y54" s="6" t="s">
        <v>1494</v>
      </c>
      <c r="Z54" s="6" t="s">
        <v>1495</v>
      </c>
      <c r="AA54" s="6" t="s">
        <v>1496</v>
      </c>
      <c r="AB54" s="6" t="s">
        <v>1495</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row>
    <row r="55" ht="51" customHeight="1" spans="1:61">
      <c r="A55" s="6" t="s">
        <v>1477</v>
      </c>
      <c r="B55" s="6" t="s">
        <v>1497</v>
      </c>
      <c r="C55" s="6" t="s">
        <v>1498</v>
      </c>
      <c r="D55" s="6"/>
      <c r="E55" s="6"/>
      <c r="F55" s="6" t="s">
        <v>13</v>
      </c>
      <c r="G55" s="6" t="s">
        <v>1499</v>
      </c>
      <c r="H55" s="6" t="s">
        <v>1500</v>
      </c>
      <c r="I55" s="6"/>
      <c r="J55" s="6"/>
      <c r="K55" s="6"/>
      <c r="L55" s="6"/>
      <c r="M55" s="6"/>
      <c r="N55" s="6"/>
      <c r="O55" s="6"/>
      <c r="P55" s="6"/>
      <c r="Q55" s="6">
        <v>12455.03</v>
      </c>
      <c r="R55" s="6">
        <v>12455.03</v>
      </c>
      <c r="S55" s="6"/>
      <c r="T55" s="6"/>
      <c r="U55" s="6"/>
      <c r="V55" s="6"/>
      <c r="W55" s="6" t="s">
        <v>1501</v>
      </c>
      <c r="X55" s="6" t="s">
        <v>1502</v>
      </c>
      <c r="Y55" s="6" t="s">
        <v>1503</v>
      </c>
      <c r="Z55" s="6" t="s">
        <v>1504</v>
      </c>
      <c r="AA55" s="6" t="s">
        <v>1505</v>
      </c>
      <c r="AB55" s="6" t="s">
        <v>1504</v>
      </c>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row>
    <row r="56" ht="51" customHeight="1" spans="1:61">
      <c r="A56" s="6" t="s">
        <v>1477</v>
      </c>
      <c r="B56" s="6" t="s">
        <v>1007</v>
      </c>
      <c r="C56" s="6" t="s">
        <v>1261</v>
      </c>
      <c r="D56" s="6"/>
      <c r="E56" s="6"/>
      <c r="F56" s="6">
        <v>2023</v>
      </c>
      <c r="G56" s="6" t="s">
        <v>1506</v>
      </c>
      <c r="H56" s="6" t="s">
        <v>1507</v>
      </c>
      <c r="I56" s="6"/>
      <c r="J56" s="6"/>
      <c r="K56" s="6"/>
      <c r="L56" s="6"/>
      <c r="M56" s="6"/>
      <c r="N56" s="6"/>
      <c r="O56" s="6"/>
      <c r="P56" s="6"/>
      <c r="Q56" s="6">
        <v>10000</v>
      </c>
      <c r="R56" s="6">
        <v>10000</v>
      </c>
      <c r="S56" s="6"/>
      <c r="T56" s="6"/>
      <c r="U56" s="6"/>
      <c r="V56" s="6"/>
      <c r="W56" s="6" t="s">
        <v>1508</v>
      </c>
      <c r="X56" s="6" t="s">
        <v>1266</v>
      </c>
      <c r="Y56" s="6" t="s">
        <v>1263</v>
      </c>
      <c r="Z56" s="6" t="s">
        <v>1267</v>
      </c>
      <c r="AA56" s="6" t="s">
        <v>1268</v>
      </c>
      <c r="AB56" s="6" t="s">
        <v>1269</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row>
    <row r="57" ht="51" customHeight="1" spans="1:61">
      <c r="A57" s="6" t="s">
        <v>1477</v>
      </c>
      <c r="B57" s="6" t="s">
        <v>1509</v>
      </c>
      <c r="C57" s="6" t="s">
        <v>1510</v>
      </c>
      <c r="D57" s="6"/>
      <c r="E57" s="6"/>
      <c r="F57" s="6" t="s">
        <v>13</v>
      </c>
      <c r="G57" s="6" t="s">
        <v>1511</v>
      </c>
      <c r="H57" s="6" t="s">
        <v>1512</v>
      </c>
      <c r="I57" s="6"/>
      <c r="J57" s="6"/>
      <c r="K57" s="6"/>
      <c r="L57" s="6"/>
      <c r="M57" s="6"/>
      <c r="N57" s="6"/>
      <c r="O57" s="6"/>
      <c r="P57" s="6"/>
      <c r="Q57" s="6">
        <v>120000</v>
      </c>
      <c r="R57" s="6">
        <v>120000</v>
      </c>
      <c r="S57" s="6"/>
      <c r="T57" s="6"/>
      <c r="U57" s="6"/>
      <c r="V57" s="6"/>
      <c r="W57" s="6" t="s">
        <v>1513</v>
      </c>
      <c r="X57" s="6" t="s">
        <v>1167</v>
      </c>
      <c r="Y57" s="6" t="s">
        <v>1514</v>
      </c>
      <c r="Z57" s="6" t="s">
        <v>1515</v>
      </c>
      <c r="AA57" s="6" t="s">
        <v>1514</v>
      </c>
      <c r="AB57" s="6" t="s">
        <v>1515</v>
      </c>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row>
    <row r="58" ht="51" customHeight="1" spans="1:61">
      <c r="A58" s="6" t="s">
        <v>1477</v>
      </c>
      <c r="B58" s="6" t="s">
        <v>1354</v>
      </c>
      <c r="C58" s="6" t="s">
        <v>557</v>
      </c>
      <c r="D58" s="6" t="s">
        <v>439</v>
      </c>
      <c r="E58" s="6"/>
      <c r="F58" s="6" t="s">
        <v>133</v>
      </c>
      <c r="G58" s="6"/>
      <c r="H58" s="6">
        <v>202405</v>
      </c>
      <c r="I58" s="6">
        <v>202510</v>
      </c>
      <c r="J58" s="6" t="s">
        <v>14</v>
      </c>
      <c r="K58" s="6"/>
      <c r="L58" s="6"/>
      <c r="M58" s="6"/>
      <c r="N58" s="6"/>
      <c r="O58" s="6" t="s">
        <v>15</v>
      </c>
      <c r="P58" s="6"/>
      <c r="Q58" s="6" t="s">
        <v>415</v>
      </c>
      <c r="R58" s="6">
        <v>800000</v>
      </c>
      <c r="S58" s="6">
        <v>100000</v>
      </c>
      <c r="T58" s="6"/>
      <c r="U58" s="6" t="s">
        <v>129</v>
      </c>
      <c r="V58" s="6"/>
      <c r="W58" s="6" t="s">
        <v>1563</v>
      </c>
      <c r="X58" s="6" t="s">
        <v>1356</v>
      </c>
      <c r="Y58" s="6"/>
      <c r="Z58" s="6"/>
      <c r="AA58" s="6" t="s">
        <v>1357</v>
      </c>
      <c r="AB58" s="6">
        <v>18913608779</v>
      </c>
      <c r="AC58" s="7"/>
      <c r="AD58" s="7"/>
      <c r="AE58" s="7"/>
      <c r="AF58" s="7"/>
      <c r="AG58" s="7"/>
      <c r="AH58" s="7"/>
      <c r="AI58" s="7"/>
      <c r="AJ58" s="7"/>
      <c r="AK58" s="7"/>
      <c r="AL58" s="7"/>
      <c r="AM58" s="7"/>
      <c r="AN58" s="7"/>
      <c r="AO58" s="7"/>
      <c r="AP58" s="7"/>
      <c r="AQ58" s="7"/>
      <c r="AR58" s="7"/>
      <c r="AS58" s="7"/>
      <c r="AT58" s="7"/>
      <c r="AU58" s="7"/>
      <c r="AV58" s="7"/>
      <c r="AW58" s="7"/>
      <c r="AX58" s="7"/>
      <c r="AY58" s="7"/>
      <c r="AZ58" s="7"/>
      <c r="BA58" s="11"/>
      <c r="BB58" s="11"/>
      <c r="BC58" s="11"/>
      <c r="BD58" s="11"/>
      <c r="BE58" s="11"/>
      <c r="BF58" s="11"/>
      <c r="BG58" s="11"/>
      <c r="BH58" s="11"/>
      <c r="BI58" s="11"/>
    </row>
    <row r="59" ht="51" customHeight="1" spans="1:66">
      <c r="A59" s="6" t="s">
        <v>1477</v>
      </c>
      <c r="B59" s="6" t="s">
        <v>1564</v>
      </c>
      <c r="C59" s="6" t="s">
        <v>1565</v>
      </c>
      <c r="D59" s="6" t="s">
        <v>124</v>
      </c>
      <c r="E59" s="6"/>
      <c r="F59" s="6" t="s">
        <v>44</v>
      </c>
      <c r="G59" s="6"/>
      <c r="H59" s="6">
        <v>202204</v>
      </c>
      <c r="I59" s="6">
        <v>202406</v>
      </c>
      <c r="J59" s="6" t="s">
        <v>95</v>
      </c>
      <c r="K59" s="6"/>
      <c r="L59" s="6"/>
      <c r="M59" s="6"/>
      <c r="N59" s="6"/>
      <c r="O59" s="6" t="s">
        <v>122</v>
      </c>
      <c r="P59" s="6"/>
      <c r="Q59" s="6"/>
      <c r="R59" s="6">
        <v>8000</v>
      </c>
      <c r="S59" s="6">
        <f>R59/2</f>
        <v>4000</v>
      </c>
      <c r="T59" s="6"/>
      <c r="U59" s="6" t="s">
        <v>16</v>
      </c>
      <c r="V59" s="6"/>
      <c r="W59" s="6" t="s">
        <v>1566</v>
      </c>
      <c r="X59" s="6" t="s">
        <v>1446</v>
      </c>
      <c r="Y59" s="6"/>
      <c r="Z59" s="6"/>
      <c r="AA59" s="6"/>
      <c r="AB59" s="6"/>
      <c r="AC59" s="6"/>
      <c r="AD59" s="6"/>
      <c r="AE59" s="6"/>
      <c r="AF59" s="7"/>
      <c r="AG59" s="7"/>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13"/>
      <c r="BK59" s="13" t="s">
        <v>425</v>
      </c>
      <c r="BL59" s="13"/>
      <c r="BM59" s="13"/>
      <c r="BN59" s="13"/>
    </row>
    <row r="60" ht="78" customHeight="1" spans="1:62">
      <c r="A60" s="6" t="s">
        <v>1477</v>
      </c>
      <c r="B60" s="6" t="s">
        <v>1342</v>
      </c>
      <c r="C60" s="7" t="s">
        <v>1343</v>
      </c>
      <c r="D60" s="6" t="s">
        <v>1051</v>
      </c>
      <c r="E60" s="6" t="s">
        <v>1344</v>
      </c>
      <c r="F60" s="6" t="s">
        <v>44</v>
      </c>
      <c r="G60" s="6">
        <v>202105</v>
      </c>
      <c r="H60" s="6">
        <v>202401</v>
      </c>
      <c r="I60" s="6">
        <v>202412</v>
      </c>
      <c r="J60" s="7" t="s">
        <v>95</v>
      </c>
      <c r="K60" s="7"/>
      <c r="L60" s="7"/>
      <c r="M60" s="7"/>
      <c r="N60" s="7">
        <v>1</v>
      </c>
      <c r="O60" s="6" t="s">
        <v>122</v>
      </c>
      <c r="P60" s="6"/>
      <c r="Q60" s="6"/>
      <c r="R60" s="6">
        <v>7923</v>
      </c>
      <c r="S60" s="6">
        <v>4000</v>
      </c>
      <c r="T60" s="6"/>
      <c r="U60" s="6" t="s">
        <v>16</v>
      </c>
      <c r="V60" s="6"/>
      <c r="W60" s="6" t="s">
        <v>1345</v>
      </c>
      <c r="X60" s="6" t="s">
        <v>1346</v>
      </c>
      <c r="Y60" s="6"/>
      <c r="Z60" s="6"/>
      <c r="AA60" s="7" t="s">
        <v>1347</v>
      </c>
      <c r="AB60" s="7">
        <v>15904726619</v>
      </c>
      <c r="AC60" s="7"/>
      <c r="AD60" s="7"/>
      <c r="AE60" s="7"/>
      <c r="AF60" s="7"/>
      <c r="AG60" s="7"/>
      <c r="AH60" s="7"/>
      <c r="AI60" s="7" t="s">
        <v>379</v>
      </c>
      <c r="AJ60" s="7" t="s">
        <v>387</v>
      </c>
      <c r="AK60" s="7"/>
      <c r="AL60" s="7" t="s">
        <v>394</v>
      </c>
      <c r="AM60" s="7"/>
      <c r="AN60" s="7"/>
      <c r="AO60" s="7" t="s">
        <v>394</v>
      </c>
      <c r="AP60" s="7"/>
      <c r="AQ60" s="7"/>
      <c r="AR60" s="7" t="s">
        <v>394</v>
      </c>
      <c r="AS60" s="7"/>
      <c r="AT60" s="7"/>
      <c r="AU60" s="7" t="s">
        <v>394</v>
      </c>
      <c r="AV60" s="7"/>
      <c r="AW60" s="7"/>
      <c r="AX60" s="7" t="s">
        <v>394</v>
      </c>
      <c r="AY60" s="7"/>
      <c r="AZ60" s="7"/>
      <c r="BA60" s="11" t="s">
        <v>394</v>
      </c>
      <c r="BB60" s="11"/>
      <c r="BC60" s="11"/>
      <c r="BD60" s="11" t="s">
        <v>394</v>
      </c>
      <c r="BE60" s="11"/>
      <c r="BF60" s="11"/>
      <c r="BG60" s="11" t="s">
        <v>394</v>
      </c>
      <c r="BH60" s="11"/>
      <c r="BI60" s="11"/>
      <c r="BJ60" s="3" t="s">
        <v>386</v>
      </c>
    </row>
  </sheetData>
  <autoFilter ref="A4:BN41">
    <extLst/>
  </autoFilter>
  <sortState ref="A4:BN35">
    <sortCondition ref="U4:U35" customList="续建,新建"/>
    <sortCondition ref="O4:O35" customList="工业,商贸流通,文化旅游,房地产,农林水利,社会事业,基础设施"/>
    <sortCondition ref="S4:S35" descending="1"/>
  </sortState>
  <mergeCells count="43">
    <mergeCell ref="A1:BI1"/>
    <mergeCell ref="AC3:AD3"/>
    <mergeCell ref="AI3:AK3"/>
    <mergeCell ref="AL3:AN3"/>
    <mergeCell ref="AO3:AQ3"/>
    <mergeCell ref="AR3:AT3"/>
    <mergeCell ref="AU3:AW3"/>
    <mergeCell ref="AX3:AZ3"/>
    <mergeCell ref="BA3:BC3"/>
    <mergeCell ref="BD3:BF3"/>
    <mergeCell ref="BG3:BI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AE3:AE4"/>
    <mergeCell ref="AF3:AF4"/>
    <mergeCell ref="AG3:AG4"/>
    <mergeCell ref="AH3:AH4"/>
  </mergeCells>
  <conditionalFormatting sqref="B7">
    <cfRule type="duplicateValues" dxfId="0" priority="27"/>
    <cfRule type="duplicateValues" dxfId="0" priority="26"/>
  </conditionalFormatting>
  <conditionalFormatting sqref="B8">
    <cfRule type="duplicateValues" dxfId="0" priority="12"/>
    <cfRule type="duplicateValues" dxfId="0" priority="13"/>
  </conditionalFormatting>
  <conditionalFormatting sqref="B15">
    <cfRule type="duplicateValues" dxfId="0" priority="37"/>
    <cfRule type="duplicateValues" dxfId="0" priority="36"/>
    <cfRule type="duplicateValues" dxfId="0" priority="35"/>
  </conditionalFormatting>
  <conditionalFormatting sqref="B16">
    <cfRule type="duplicateValues" dxfId="0" priority="34"/>
    <cfRule type="duplicateValues" dxfId="0" priority="33"/>
    <cfRule type="duplicateValues" dxfId="0" priority="32"/>
  </conditionalFormatting>
  <conditionalFormatting sqref="B17">
    <cfRule type="duplicateValues" dxfId="0" priority="31"/>
    <cfRule type="duplicateValues" dxfId="0" priority="30"/>
  </conditionalFormatting>
  <conditionalFormatting sqref="B18">
    <cfRule type="duplicateValues" dxfId="0" priority="24"/>
    <cfRule type="duplicateValues" dxfId="0" priority="25"/>
  </conditionalFormatting>
  <conditionalFormatting sqref="B19">
    <cfRule type="duplicateValues" dxfId="0" priority="23"/>
    <cfRule type="duplicateValues" dxfId="0" priority="22"/>
  </conditionalFormatting>
  <conditionalFormatting sqref="B22">
    <cfRule type="duplicateValues" dxfId="0" priority="18"/>
    <cfRule type="duplicateValues" dxfId="0" priority="19"/>
  </conditionalFormatting>
  <conditionalFormatting sqref="B23">
    <cfRule type="duplicateValues" dxfId="0" priority="17"/>
    <cfRule type="duplicateValues" dxfId="0" priority="16"/>
  </conditionalFormatting>
  <conditionalFormatting sqref="B24">
    <cfRule type="duplicateValues" dxfId="0" priority="15"/>
    <cfRule type="duplicateValues" dxfId="0" priority="14"/>
  </conditionalFormatting>
  <conditionalFormatting sqref="B25">
    <cfRule type="duplicateValues" dxfId="0" priority="11"/>
    <cfRule type="duplicateValues" dxfId="0" priority="10"/>
  </conditionalFormatting>
  <conditionalFormatting sqref="B26">
    <cfRule type="duplicateValues" dxfId="0" priority="9"/>
    <cfRule type="duplicateValues" dxfId="0" priority="8"/>
  </conditionalFormatting>
  <conditionalFormatting sqref="B27">
    <cfRule type="duplicateValues" dxfId="0" priority="7"/>
    <cfRule type="duplicateValues" dxfId="0" priority="6"/>
  </conditionalFormatting>
  <conditionalFormatting sqref="B28">
    <cfRule type="duplicateValues" dxfId="0" priority="4"/>
    <cfRule type="duplicateValues" dxfId="0" priority="5"/>
  </conditionalFormatting>
  <conditionalFormatting sqref="B$1:B$1048576">
    <cfRule type="duplicateValues" dxfId="0" priority="1"/>
  </conditionalFormatting>
  <conditionalFormatting sqref="B20:B21">
    <cfRule type="duplicateValues" dxfId="0" priority="21"/>
    <cfRule type="duplicateValues" dxfId="0" priority="20"/>
  </conditionalFormatting>
  <conditionalFormatting sqref="B1:B6 B41:B57 B60:B1048576 B9:B13">
    <cfRule type="duplicateValues" dxfId="0" priority="41"/>
    <cfRule type="duplicateValues" dxfId="0" priority="42"/>
  </conditionalFormatting>
  <conditionalFormatting sqref="B5:B6 B9:B13">
    <cfRule type="duplicateValues" dxfId="0" priority="43"/>
  </conditionalFormatting>
  <conditionalFormatting sqref="B59 B14">
    <cfRule type="duplicateValues" dxfId="0" priority="38"/>
    <cfRule type="duplicateValues" dxfId="0" priority="39"/>
    <cfRule type="duplicateValues" dxfId="0" priority="40"/>
  </conditionalFormatting>
  <conditionalFormatting sqref="B29:B40 B58">
    <cfRule type="duplicateValues" dxfId="0" priority="3"/>
    <cfRule type="duplicateValues" dxfId="0" priority="2"/>
  </conditionalFormatting>
  <dataValidations count="2">
    <dataValidation type="list" allowBlank="1" showInputMessage="1" showErrorMessage="1" sqref="O1 O2">
      <formula1>"农林水利生态,工业,基础设施,交通,商贸流通,社会事业,文化旅游,房地产"</formula1>
    </dataValidation>
    <dataValidation allowBlank="1" showInputMessage="1" showErrorMessage="1" sqref="AC3:AC4 AE3:AH4"/>
  </dataValidations>
  <printOptions horizontalCentered="1"/>
  <pageMargins left="0.511805555555556" right="0.511805555555556" top="0.590277777777778" bottom="0.590277777777778" header="0.5" footer="0.5"/>
  <pageSetup paperSize="8" scale="1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S66"/>
  <sheetViews>
    <sheetView view="pageBreakPreview" zoomScaleNormal="70" workbookViewId="0">
      <pane xSplit="2" ySplit="5" topLeftCell="C35" activePane="bottomRight" state="frozenSplit"/>
      <selection/>
      <selection pane="topRight"/>
      <selection pane="bottomLeft"/>
      <selection pane="bottomRight" activeCell="H16" sqref="H16"/>
    </sheetView>
  </sheetViews>
  <sheetFormatPr defaultColWidth="9" defaultRowHeight="13.5"/>
  <cols>
    <col min="1" max="1" width="5.88333333333333" style="3" customWidth="1"/>
    <col min="2" max="2" width="22.5" style="3" customWidth="1"/>
    <col min="3" max="3" width="16.1333333333333" style="3" customWidth="1"/>
    <col min="4" max="4" width="11.75" style="3" customWidth="1"/>
    <col min="5" max="5" width="9" style="3" hidden="1" customWidth="1"/>
    <col min="6" max="6" width="9" style="3" hidden="1" customWidth="1" outlineLevel="1"/>
    <col min="7" max="7" width="9" style="3" collapsed="1"/>
    <col min="8" max="8" width="11.5" style="3" hidden="1" outlineLevel="1"/>
    <col min="9" max="9" width="9.38333333333333" style="3" collapsed="1"/>
    <col min="10" max="11" width="9.38333333333333" style="3"/>
    <col min="12" max="12" width="13.25" style="3" hidden="1" customWidth="1"/>
    <col min="13" max="19" width="9" style="3" hidden="1" customWidth="1"/>
    <col min="20" max="20" width="11.3833333333333" style="3" customWidth="1"/>
    <col min="21" max="22" width="9" style="3" hidden="1" customWidth="1" outlineLevel="1"/>
    <col min="23" max="23" width="13" style="3" customWidth="1" collapsed="1"/>
    <col min="24" max="24" width="12.8833333333333" style="3" customWidth="1"/>
    <col min="25" max="25" width="9" style="3" hidden="1" customWidth="1" outlineLevel="1"/>
    <col min="26" max="26" width="9" style="3" customWidth="1" collapsed="1"/>
    <col min="27" max="27" width="15.75" style="3" hidden="1" customWidth="1" outlineLevel="1"/>
    <col min="28" max="28" width="34.5" style="3" customWidth="1" collapsed="1"/>
    <col min="29" max="29" width="9" style="3"/>
    <col min="30" max="30" width="9" style="3" hidden="1" customWidth="1" outlineLevel="1"/>
    <col min="31" max="31" width="12.6333333333333" style="3" hidden="1" customWidth="1" outlineLevel="1"/>
    <col min="32" max="32" width="9" style="3" hidden="1" customWidth="1" collapsed="1"/>
    <col min="33" max="33" width="12.6333333333333" style="3" hidden="1" customWidth="1"/>
    <col min="34" max="66" width="9" style="3" hidden="1" customWidth="1" outlineLevel="1"/>
    <col min="67" max="67" width="9" style="3" collapsed="1"/>
    <col min="68" max="68" width="9" style="3"/>
    <col min="69" max="69" width="12.6333333333333" style="3"/>
    <col min="70" max="72" width="9" style="3"/>
    <col min="73" max="73" width="10.3833333333333" style="3"/>
    <col min="74" max="16384" width="9" style="3"/>
  </cols>
  <sheetData>
    <row r="1" ht="23.1" customHeight="1" spans="1:2">
      <c r="A1" s="15" t="s">
        <v>297</v>
      </c>
      <c r="B1" s="15"/>
    </row>
    <row r="2" s="1" customFormat="1" ht="54.95" customHeight="1" spans="1:66">
      <c r="A2" s="4" t="s">
        <v>1285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1" customFormat="1" ht="30.95" hidden="1" customHeight="1" spans="1:66">
      <c r="A3" s="4"/>
      <c r="B3" s="4"/>
      <c r="C3" s="4"/>
      <c r="D3" s="4"/>
      <c r="E3" s="4"/>
      <c r="F3" s="4"/>
      <c r="G3" s="4"/>
      <c r="H3" s="4"/>
      <c r="I3" s="4"/>
      <c r="J3" s="4"/>
      <c r="K3" s="4"/>
      <c r="L3" s="4"/>
      <c r="M3" s="4"/>
      <c r="N3" s="4"/>
      <c r="O3" s="4"/>
      <c r="P3" s="4"/>
      <c r="Q3" s="4"/>
      <c r="R3" s="4"/>
      <c r="S3" s="4"/>
      <c r="T3" s="4"/>
      <c r="U3" s="4"/>
      <c r="V3" s="4"/>
      <c r="W3" s="17">
        <f>SUBTOTAL(9,W6:W28)/10000</f>
        <v>30.357845</v>
      </c>
      <c r="X3" s="17">
        <f>SUBTOTAL(9,X6:X28)/10000</f>
        <v>15.9327</v>
      </c>
      <c r="Y3" s="4"/>
      <c r="Z3" s="18"/>
      <c r="AA3" s="4"/>
      <c r="AB3" s="19">
        <v>297.7</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2" customFormat="1" ht="33" customHeight="1" spans="1:66">
      <c r="A4" s="5" t="s">
        <v>2</v>
      </c>
      <c r="B4" s="5" t="s">
        <v>3</v>
      </c>
      <c r="C4" s="5" t="s">
        <v>298</v>
      </c>
      <c r="D4" s="5" t="s">
        <v>299</v>
      </c>
      <c r="E4" s="5" t="s">
        <v>1044</v>
      </c>
      <c r="F4" s="5" t="s">
        <v>1045</v>
      </c>
      <c r="G4" s="5" t="s">
        <v>4</v>
      </c>
      <c r="H4" s="5" t="s">
        <v>303</v>
      </c>
      <c r="I4" s="5" t="s">
        <v>304</v>
      </c>
      <c r="J4" s="5" t="s">
        <v>305</v>
      </c>
      <c r="K4" s="5" t="s">
        <v>5</v>
      </c>
      <c r="L4" s="5" t="s">
        <v>1176</v>
      </c>
      <c r="M4" s="5" t="s">
        <v>306</v>
      </c>
      <c r="N4" s="5" t="s">
        <v>307</v>
      </c>
      <c r="O4" s="5" t="s">
        <v>1286</v>
      </c>
      <c r="P4" s="5" t="s">
        <v>309</v>
      </c>
      <c r="Q4" s="5" t="s">
        <v>312</v>
      </c>
      <c r="R4" s="5" t="s">
        <v>313</v>
      </c>
      <c r="S4" s="5" t="s">
        <v>315</v>
      </c>
      <c r="T4" s="5" t="s">
        <v>6</v>
      </c>
      <c r="U4" s="5" t="s">
        <v>316</v>
      </c>
      <c r="V4" s="5" t="s">
        <v>317</v>
      </c>
      <c r="W4" s="8" t="s">
        <v>7</v>
      </c>
      <c r="X4" s="8" t="s">
        <v>8</v>
      </c>
      <c r="Y4" s="5" t="s">
        <v>319</v>
      </c>
      <c r="Z4" s="5" t="s">
        <v>9</v>
      </c>
      <c r="AA4" s="5" t="s">
        <v>1287</v>
      </c>
      <c r="AB4" s="5" t="s">
        <v>10</v>
      </c>
      <c r="AC4" s="5" t="s">
        <v>11</v>
      </c>
      <c r="AD4" s="5" t="s">
        <v>323</v>
      </c>
      <c r="AE4" s="5" t="s">
        <v>324</v>
      </c>
      <c r="AF4" s="5" t="s">
        <v>325</v>
      </c>
      <c r="AG4" s="5" t="s">
        <v>326</v>
      </c>
      <c r="AH4" s="8" t="s">
        <v>327</v>
      </c>
      <c r="AI4" s="8"/>
      <c r="AJ4" s="8" t="s">
        <v>328</v>
      </c>
      <c r="AK4" s="8" t="s">
        <v>329</v>
      </c>
      <c r="AL4" s="8" t="s">
        <v>330</v>
      </c>
      <c r="AM4" s="8" t="s">
        <v>331</v>
      </c>
      <c r="AN4" s="5" t="s">
        <v>343</v>
      </c>
      <c r="AO4" s="5"/>
      <c r="AP4" s="5"/>
      <c r="AQ4" s="5" t="s">
        <v>344</v>
      </c>
      <c r="AR4" s="5"/>
      <c r="AS4" s="5"/>
      <c r="AT4" s="5" t="s">
        <v>1048</v>
      </c>
      <c r="AU4" s="5"/>
      <c r="AV4" s="5"/>
      <c r="AW4" s="5" t="s">
        <v>346</v>
      </c>
      <c r="AX4" s="5"/>
      <c r="AY4" s="5"/>
      <c r="AZ4" s="5" t="s">
        <v>347</v>
      </c>
      <c r="BA4" s="5"/>
      <c r="BB4" s="5"/>
      <c r="BC4" s="10" t="s">
        <v>348</v>
      </c>
      <c r="BD4" s="10"/>
      <c r="BE4" s="10"/>
      <c r="BF4" s="10" t="s">
        <v>349</v>
      </c>
      <c r="BG4" s="10"/>
      <c r="BH4" s="10"/>
      <c r="BI4" s="10" t="s">
        <v>350</v>
      </c>
      <c r="BJ4" s="10"/>
      <c r="BK4" s="10"/>
      <c r="BL4" s="10" t="s">
        <v>351</v>
      </c>
      <c r="BM4" s="10"/>
      <c r="BN4" s="10"/>
    </row>
    <row r="5" s="2" customFormat="1" ht="33" customHeight="1" spans="1:67">
      <c r="A5" s="5"/>
      <c r="B5" s="5"/>
      <c r="C5" s="5"/>
      <c r="D5" s="5"/>
      <c r="E5" s="5"/>
      <c r="F5" s="5"/>
      <c r="G5" s="5"/>
      <c r="H5" s="5"/>
      <c r="I5" s="5"/>
      <c r="J5" s="5"/>
      <c r="K5" s="5"/>
      <c r="L5" s="5"/>
      <c r="M5" s="5"/>
      <c r="N5" s="5"/>
      <c r="O5" s="5"/>
      <c r="P5" s="5"/>
      <c r="Q5" s="5"/>
      <c r="R5" s="5"/>
      <c r="S5" s="5"/>
      <c r="T5" s="5"/>
      <c r="U5" s="5"/>
      <c r="V5" s="5"/>
      <c r="W5" s="8"/>
      <c r="X5" s="8"/>
      <c r="Y5" s="5"/>
      <c r="Z5" s="5"/>
      <c r="AA5" s="5"/>
      <c r="AB5" s="5"/>
      <c r="AC5" s="5"/>
      <c r="AD5" s="5"/>
      <c r="AE5" s="5"/>
      <c r="AF5" s="5"/>
      <c r="AG5" s="5"/>
      <c r="AH5" s="8" t="s">
        <v>361</v>
      </c>
      <c r="AI5" s="5" t="s">
        <v>362</v>
      </c>
      <c r="AJ5" s="8"/>
      <c r="AK5" s="8"/>
      <c r="AL5" s="8"/>
      <c r="AM5" s="8"/>
      <c r="AN5" s="5" t="s">
        <v>357</v>
      </c>
      <c r="AO5" s="5" t="s">
        <v>359</v>
      </c>
      <c r="AP5" s="5" t="s">
        <v>358</v>
      </c>
      <c r="AQ5" s="5" t="s">
        <v>357</v>
      </c>
      <c r="AR5" s="5" t="s">
        <v>359</v>
      </c>
      <c r="AS5" s="5" t="s">
        <v>358</v>
      </c>
      <c r="AT5" s="5" t="s">
        <v>357</v>
      </c>
      <c r="AU5" s="5" t="s">
        <v>359</v>
      </c>
      <c r="AV5" s="5" t="s">
        <v>358</v>
      </c>
      <c r="AW5" s="5" t="s">
        <v>357</v>
      </c>
      <c r="AX5" s="5" t="s">
        <v>359</v>
      </c>
      <c r="AY5" s="5" t="s">
        <v>358</v>
      </c>
      <c r="AZ5" s="5" t="s">
        <v>357</v>
      </c>
      <c r="BA5" s="5" t="s">
        <v>359</v>
      </c>
      <c r="BB5" s="5" t="s">
        <v>358</v>
      </c>
      <c r="BC5" s="5" t="s">
        <v>357</v>
      </c>
      <c r="BD5" s="5" t="s">
        <v>359</v>
      </c>
      <c r="BE5" s="5" t="s">
        <v>358</v>
      </c>
      <c r="BF5" s="5" t="s">
        <v>357</v>
      </c>
      <c r="BG5" s="5" t="s">
        <v>359</v>
      </c>
      <c r="BH5" s="5" t="s">
        <v>358</v>
      </c>
      <c r="BI5" s="5" t="s">
        <v>357</v>
      </c>
      <c r="BJ5" s="5" t="s">
        <v>359</v>
      </c>
      <c r="BK5" s="5" t="s">
        <v>358</v>
      </c>
      <c r="BL5" s="5" t="s">
        <v>357</v>
      </c>
      <c r="BM5" s="5" t="s">
        <v>359</v>
      </c>
      <c r="BN5" s="5" t="s">
        <v>358</v>
      </c>
      <c r="BO5" s="12" t="s">
        <v>372</v>
      </c>
    </row>
    <row r="6" ht="78.95" customHeight="1" spans="1:66">
      <c r="A6" s="6">
        <v>1</v>
      </c>
      <c r="B6" s="7" t="s">
        <v>121</v>
      </c>
      <c r="C6" s="7" t="s">
        <v>544</v>
      </c>
      <c r="D6" s="7" t="s">
        <v>545</v>
      </c>
      <c r="E6" s="6" t="s">
        <v>1051</v>
      </c>
      <c r="F6" s="7" t="s">
        <v>520</v>
      </c>
      <c r="G6" s="7" t="s">
        <v>13</v>
      </c>
      <c r="H6" s="7">
        <v>202303</v>
      </c>
      <c r="I6" s="7">
        <v>202403</v>
      </c>
      <c r="J6" s="7">
        <v>202408</v>
      </c>
      <c r="K6" s="7" t="s">
        <v>95</v>
      </c>
      <c r="L6" s="7"/>
      <c r="M6" s="7"/>
      <c r="N6" s="7"/>
      <c r="O6" s="7"/>
      <c r="P6" s="7"/>
      <c r="Q6" s="7" t="s">
        <v>485</v>
      </c>
      <c r="R6" s="7"/>
      <c r="S6" s="7"/>
      <c r="T6" s="7" t="s">
        <v>122</v>
      </c>
      <c r="U6" s="7"/>
      <c r="V6" s="7"/>
      <c r="W6" s="7">
        <v>28200</v>
      </c>
      <c r="X6" s="7">
        <v>10000</v>
      </c>
      <c r="Y6" s="6" t="s">
        <v>547</v>
      </c>
      <c r="Z6" s="6" t="s">
        <v>16</v>
      </c>
      <c r="AA6" s="7" t="s">
        <v>381</v>
      </c>
      <c r="AB6" s="7" t="s">
        <v>123</v>
      </c>
      <c r="AC6" s="7" t="s">
        <v>124</v>
      </c>
      <c r="AD6" s="7"/>
      <c r="AE6" s="7"/>
      <c r="AF6" s="7" t="s">
        <v>548</v>
      </c>
      <c r="AG6" s="7">
        <v>5225137</v>
      </c>
      <c r="AH6" s="7">
        <v>95</v>
      </c>
      <c r="AI6" s="7" t="s">
        <v>549</v>
      </c>
      <c r="AJ6" s="7"/>
      <c r="AK6" s="7"/>
      <c r="AL6" s="7"/>
      <c r="AM6" s="7"/>
      <c r="AN6" s="7" t="s">
        <v>544</v>
      </c>
      <c r="AO6" s="7" t="s">
        <v>379</v>
      </c>
      <c r="AP6" s="7" t="s">
        <v>387</v>
      </c>
      <c r="AQ6" s="7"/>
      <c r="AR6" s="7" t="s">
        <v>386</v>
      </c>
      <c r="AS6" s="7"/>
      <c r="AT6" s="7"/>
      <c r="AU6" s="7" t="s">
        <v>386</v>
      </c>
      <c r="AV6" s="7" t="s">
        <v>387</v>
      </c>
      <c r="AW6" s="7"/>
      <c r="AX6" s="7" t="s">
        <v>386</v>
      </c>
      <c r="AY6" s="7" t="s">
        <v>387</v>
      </c>
      <c r="AZ6" s="7" t="s">
        <v>544</v>
      </c>
      <c r="BA6" s="7" t="s">
        <v>1340</v>
      </c>
      <c r="BB6" s="7" t="s">
        <v>387</v>
      </c>
      <c r="BC6" s="7"/>
      <c r="BD6" s="7" t="s">
        <v>394</v>
      </c>
      <c r="BE6" s="7"/>
      <c r="BF6" s="11"/>
      <c r="BG6" s="11"/>
      <c r="BH6" s="11"/>
      <c r="BI6" s="11"/>
      <c r="BJ6" s="11"/>
      <c r="BK6" s="11"/>
      <c r="BL6" s="11"/>
      <c r="BM6" s="11"/>
      <c r="BN6" s="11"/>
    </row>
    <row r="7" ht="150" customHeight="1" spans="1:66">
      <c r="A7" s="6">
        <v>2</v>
      </c>
      <c r="B7" s="7" t="s">
        <v>125</v>
      </c>
      <c r="C7" s="7" t="s">
        <v>551</v>
      </c>
      <c r="D7" s="7" t="s">
        <v>545</v>
      </c>
      <c r="E7" s="6" t="s">
        <v>1051</v>
      </c>
      <c r="F7" s="7" t="s">
        <v>520</v>
      </c>
      <c r="G7" s="7" t="s">
        <v>13</v>
      </c>
      <c r="H7" s="7">
        <v>202306</v>
      </c>
      <c r="I7" s="7">
        <v>202404</v>
      </c>
      <c r="J7" s="7">
        <v>202408</v>
      </c>
      <c r="K7" s="7" t="s">
        <v>95</v>
      </c>
      <c r="L7" s="7"/>
      <c r="M7" s="7"/>
      <c r="N7" s="7"/>
      <c r="O7" s="7"/>
      <c r="P7" s="7"/>
      <c r="Q7" s="7" t="s">
        <v>485</v>
      </c>
      <c r="R7" s="7"/>
      <c r="S7" s="7"/>
      <c r="T7" s="7" t="s">
        <v>122</v>
      </c>
      <c r="U7" s="7"/>
      <c r="V7" s="7"/>
      <c r="W7" s="7">
        <v>10500</v>
      </c>
      <c r="X7" s="7">
        <v>2500</v>
      </c>
      <c r="Y7" s="6" t="s">
        <v>547</v>
      </c>
      <c r="Z7" s="6" t="s">
        <v>16</v>
      </c>
      <c r="AA7" s="7" t="s">
        <v>381</v>
      </c>
      <c r="AB7" s="7" t="s">
        <v>1665</v>
      </c>
      <c r="AC7" s="7" t="s">
        <v>124</v>
      </c>
      <c r="AD7" s="7"/>
      <c r="AE7" s="7"/>
      <c r="AF7" s="7" t="s">
        <v>548</v>
      </c>
      <c r="AG7" s="7">
        <v>5225137</v>
      </c>
      <c r="AH7" s="7">
        <v>35</v>
      </c>
      <c r="AI7" s="7" t="s">
        <v>549</v>
      </c>
      <c r="AJ7" s="7"/>
      <c r="AK7" s="7"/>
      <c r="AL7" s="7"/>
      <c r="AM7" s="7"/>
      <c r="AN7" s="7" t="s">
        <v>551</v>
      </c>
      <c r="AO7" s="7" t="s">
        <v>379</v>
      </c>
      <c r="AP7" s="7" t="s">
        <v>387</v>
      </c>
      <c r="AQ7" s="7"/>
      <c r="AR7" s="7" t="s">
        <v>386</v>
      </c>
      <c r="AS7" s="7"/>
      <c r="AT7" s="7"/>
      <c r="AU7" s="7" t="s">
        <v>386</v>
      </c>
      <c r="AV7" s="7" t="s">
        <v>387</v>
      </c>
      <c r="AW7" s="7"/>
      <c r="AX7" s="7" t="s">
        <v>386</v>
      </c>
      <c r="AY7" s="7" t="s">
        <v>387</v>
      </c>
      <c r="AZ7" s="7" t="s">
        <v>551</v>
      </c>
      <c r="BA7" s="7" t="s">
        <v>1340</v>
      </c>
      <c r="BB7" s="7" t="s">
        <v>387</v>
      </c>
      <c r="BC7" s="7"/>
      <c r="BD7" s="7" t="s">
        <v>394</v>
      </c>
      <c r="BE7" s="7"/>
      <c r="BF7" s="11"/>
      <c r="BG7" s="11"/>
      <c r="BH7" s="11"/>
      <c r="BI7" s="11"/>
      <c r="BJ7" s="11"/>
      <c r="BK7" s="11"/>
      <c r="BL7" s="11"/>
      <c r="BM7" s="11"/>
      <c r="BN7" s="11"/>
    </row>
    <row r="8" ht="92.1" customHeight="1" spans="1:67">
      <c r="A8" s="6">
        <v>3</v>
      </c>
      <c r="B8" s="6" t="s">
        <v>98</v>
      </c>
      <c r="C8" s="7" t="s">
        <v>515</v>
      </c>
      <c r="D8" s="7" t="s">
        <v>374</v>
      </c>
      <c r="E8" s="6" t="s">
        <v>1051</v>
      </c>
      <c r="F8" s="6" t="s">
        <v>414</v>
      </c>
      <c r="G8" s="6" t="s">
        <v>13</v>
      </c>
      <c r="H8" s="6">
        <v>202304</v>
      </c>
      <c r="I8" s="6">
        <v>202404</v>
      </c>
      <c r="J8" s="6">
        <v>202407</v>
      </c>
      <c r="K8" s="7" t="s">
        <v>95</v>
      </c>
      <c r="L8" s="7"/>
      <c r="M8" s="7"/>
      <c r="N8" s="7"/>
      <c r="O8" s="7"/>
      <c r="P8" s="7"/>
      <c r="Q8" s="7" t="s">
        <v>510</v>
      </c>
      <c r="R8" s="7"/>
      <c r="S8" s="7"/>
      <c r="T8" s="6" t="s">
        <v>69</v>
      </c>
      <c r="U8" s="6"/>
      <c r="V8" s="6"/>
      <c r="W8" s="6">
        <v>14839.82</v>
      </c>
      <c r="X8" s="6">
        <v>8000</v>
      </c>
      <c r="Y8" s="6"/>
      <c r="Z8" s="6" t="s">
        <v>16</v>
      </c>
      <c r="AA8" s="6"/>
      <c r="AB8" s="6" t="s">
        <v>99</v>
      </c>
      <c r="AC8" s="6" t="s">
        <v>100</v>
      </c>
      <c r="AD8" s="6"/>
      <c r="AE8" s="6"/>
      <c r="AF8" s="7" t="s">
        <v>516</v>
      </c>
      <c r="AG8" s="7">
        <v>18686145011</v>
      </c>
      <c r="AH8" s="7">
        <v>0</v>
      </c>
      <c r="AI8" s="7"/>
      <c r="AJ8" s="7"/>
      <c r="AK8" s="7"/>
      <c r="AL8" s="7"/>
      <c r="AM8" s="7"/>
      <c r="AN8" s="7" t="s">
        <v>379</v>
      </c>
      <c r="AO8" s="7" t="s">
        <v>387</v>
      </c>
      <c r="AP8" s="7"/>
      <c r="AQ8" s="7" t="s">
        <v>394</v>
      </c>
      <c r="AR8" s="7"/>
      <c r="AS8" s="7"/>
      <c r="AT8" s="7" t="s">
        <v>394</v>
      </c>
      <c r="AU8" s="7"/>
      <c r="AV8" s="7"/>
      <c r="AW8" s="7" t="s">
        <v>379</v>
      </c>
      <c r="AX8" s="7"/>
      <c r="AY8" s="7"/>
      <c r="AZ8" s="7" t="s">
        <v>379</v>
      </c>
      <c r="BA8" s="7"/>
      <c r="BB8" s="7"/>
      <c r="BC8" s="7" t="s">
        <v>394</v>
      </c>
      <c r="BD8" s="7"/>
      <c r="BE8" s="7"/>
      <c r="BF8" s="11" t="s">
        <v>394</v>
      </c>
      <c r="BG8" s="11"/>
      <c r="BH8" s="11"/>
      <c r="BI8" s="11" t="s">
        <v>394</v>
      </c>
      <c r="BJ8" s="11"/>
      <c r="BK8" s="11"/>
      <c r="BL8" s="11" t="s">
        <v>394</v>
      </c>
      <c r="BM8" s="11"/>
      <c r="BN8" s="11"/>
      <c r="BO8" s="3" t="s">
        <v>386</v>
      </c>
    </row>
    <row r="9" ht="84.95" customHeight="1" spans="1:67">
      <c r="A9" s="6">
        <v>4</v>
      </c>
      <c r="B9" s="6" t="s">
        <v>94</v>
      </c>
      <c r="C9" s="6" t="s">
        <v>509</v>
      </c>
      <c r="D9" s="7" t="s">
        <v>374</v>
      </c>
      <c r="E9" s="6" t="s">
        <v>1051</v>
      </c>
      <c r="F9" s="6"/>
      <c r="G9" s="6" t="s">
        <v>44</v>
      </c>
      <c r="H9" s="6">
        <v>202208</v>
      </c>
      <c r="I9" s="6">
        <v>202403</v>
      </c>
      <c r="J9" s="6">
        <v>202412</v>
      </c>
      <c r="K9" s="6" t="s">
        <v>95</v>
      </c>
      <c r="L9" s="6"/>
      <c r="M9" s="6"/>
      <c r="N9" s="6"/>
      <c r="O9" s="6"/>
      <c r="P9" s="6"/>
      <c r="Q9" s="7" t="s">
        <v>510</v>
      </c>
      <c r="R9" s="6"/>
      <c r="S9" s="6"/>
      <c r="T9" s="6" t="s">
        <v>69</v>
      </c>
      <c r="U9" s="6"/>
      <c r="V9" s="6"/>
      <c r="W9" s="6">
        <v>15190.36</v>
      </c>
      <c r="X9" s="6">
        <v>5000</v>
      </c>
      <c r="Y9" s="6" t="s">
        <v>511</v>
      </c>
      <c r="Z9" s="6" t="s">
        <v>16</v>
      </c>
      <c r="AA9" s="6" t="s">
        <v>381</v>
      </c>
      <c r="AB9" s="6" t="s">
        <v>96</v>
      </c>
      <c r="AC9" s="6" t="s">
        <v>97</v>
      </c>
      <c r="AD9" s="6" t="s">
        <v>406</v>
      </c>
      <c r="AE9" s="6">
        <v>13904725427</v>
      </c>
      <c r="AF9" s="6" t="s">
        <v>414</v>
      </c>
      <c r="AG9" s="6">
        <v>13848529557</v>
      </c>
      <c r="AH9" s="6"/>
      <c r="AI9" s="6"/>
      <c r="AJ9" s="6"/>
      <c r="AK9" s="7"/>
      <c r="AL9" s="7"/>
      <c r="AM9" s="6"/>
      <c r="AN9" s="6" t="s">
        <v>1348</v>
      </c>
      <c r="AO9" s="6" t="s">
        <v>379</v>
      </c>
      <c r="AP9" s="6" t="s">
        <v>387</v>
      </c>
      <c r="AQ9" s="6"/>
      <c r="AR9" s="6" t="s">
        <v>386</v>
      </c>
      <c r="AS9" s="6"/>
      <c r="AT9" s="6" t="s">
        <v>386</v>
      </c>
      <c r="AU9" s="6"/>
      <c r="AV9" s="6"/>
      <c r="AW9" s="6"/>
      <c r="AX9" s="6"/>
      <c r="AY9" s="6" t="s">
        <v>379</v>
      </c>
      <c r="AZ9" s="6"/>
      <c r="BA9" s="6"/>
      <c r="BB9" s="6" t="s">
        <v>386</v>
      </c>
      <c r="BC9" s="6"/>
      <c r="BD9" s="6"/>
      <c r="BE9" s="6" t="s">
        <v>386</v>
      </c>
      <c r="BF9" s="6"/>
      <c r="BG9" s="6"/>
      <c r="BH9" s="6"/>
      <c r="BI9" s="6"/>
      <c r="BJ9" s="6"/>
      <c r="BK9" s="6"/>
      <c r="BL9" s="6"/>
      <c r="BM9" s="6"/>
      <c r="BN9" s="6"/>
      <c r="BO9" s="13" t="s">
        <v>514</v>
      </c>
    </row>
    <row r="10" ht="90" customHeight="1" spans="1:66">
      <c r="A10" s="6">
        <v>5</v>
      </c>
      <c r="B10" s="6" t="s">
        <v>101</v>
      </c>
      <c r="C10" s="7" t="s">
        <v>557</v>
      </c>
      <c r="D10" s="7" t="s">
        <v>374</v>
      </c>
      <c r="E10" s="6" t="s">
        <v>1064</v>
      </c>
      <c r="F10" s="7" t="s">
        <v>520</v>
      </c>
      <c r="G10" s="6" t="s">
        <v>13</v>
      </c>
      <c r="H10" s="6">
        <v>202309</v>
      </c>
      <c r="I10" s="6">
        <v>202403</v>
      </c>
      <c r="J10" s="7">
        <v>202411</v>
      </c>
      <c r="K10" s="7" t="s">
        <v>95</v>
      </c>
      <c r="L10" s="7"/>
      <c r="M10" s="7"/>
      <c r="N10" s="7"/>
      <c r="O10" s="7"/>
      <c r="P10" s="7"/>
      <c r="Q10" s="7" t="s">
        <v>510</v>
      </c>
      <c r="R10" s="7"/>
      <c r="S10" s="6" t="s">
        <v>519</v>
      </c>
      <c r="T10" s="6" t="s">
        <v>69</v>
      </c>
      <c r="U10" s="6"/>
      <c r="V10" s="6">
        <v>9000</v>
      </c>
      <c r="W10" s="6">
        <v>9987.49</v>
      </c>
      <c r="X10" s="9">
        <v>5000</v>
      </c>
      <c r="Y10" s="6"/>
      <c r="Z10" s="6" t="s">
        <v>16</v>
      </c>
      <c r="AA10" s="6"/>
      <c r="AB10" s="6" t="s">
        <v>102</v>
      </c>
      <c r="AC10" s="6" t="s">
        <v>97</v>
      </c>
      <c r="AD10" s="6" t="s">
        <v>520</v>
      </c>
      <c r="AE10" s="6" t="s">
        <v>521</v>
      </c>
      <c r="AF10" s="6" t="s">
        <v>414</v>
      </c>
      <c r="AG10" s="6">
        <v>13848529557</v>
      </c>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ht="123.95" customHeight="1" spans="1:71">
      <c r="A11" s="6">
        <v>6</v>
      </c>
      <c r="B11" s="6" t="s">
        <v>103</v>
      </c>
      <c r="C11" s="6" t="s">
        <v>523</v>
      </c>
      <c r="D11" s="7" t="s">
        <v>374</v>
      </c>
      <c r="E11" s="6"/>
      <c r="F11" s="6"/>
      <c r="G11" s="6" t="s">
        <v>13</v>
      </c>
      <c r="H11" s="6"/>
      <c r="I11" s="6">
        <v>202402</v>
      </c>
      <c r="J11" s="6">
        <v>202405</v>
      </c>
      <c r="K11" s="6" t="s">
        <v>95</v>
      </c>
      <c r="L11" s="6"/>
      <c r="M11" s="6"/>
      <c r="N11" s="6"/>
      <c r="O11" s="6"/>
      <c r="P11" s="6"/>
      <c r="Q11" s="7" t="s">
        <v>510</v>
      </c>
      <c r="R11" s="6"/>
      <c r="S11" s="6"/>
      <c r="T11" s="6" t="s">
        <v>69</v>
      </c>
      <c r="U11" s="6"/>
      <c r="V11" s="6"/>
      <c r="W11" s="6">
        <v>6750</v>
      </c>
      <c r="X11" s="6">
        <v>2000</v>
      </c>
      <c r="Y11" s="6"/>
      <c r="Z11" s="6" t="s">
        <v>16</v>
      </c>
      <c r="AA11" s="6"/>
      <c r="AB11" s="6" t="s">
        <v>104</v>
      </c>
      <c r="AC11" s="6" t="s">
        <v>100</v>
      </c>
      <c r="AD11" s="6"/>
      <c r="AE11" s="6"/>
      <c r="AF11" s="6" t="s">
        <v>516</v>
      </c>
      <c r="AG11" s="6">
        <v>18686145011</v>
      </c>
      <c r="AH11" s="6"/>
      <c r="AI11" s="6"/>
      <c r="AJ11" s="6"/>
      <c r="AK11" s="7"/>
      <c r="AL11" s="7"/>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t="s">
        <v>525</v>
      </c>
      <c r="BP11" s="13"/>
      <c r="BQ11" s="13"/>
      <c r="BR11" s="13"/>
      <c r="BS11" s="13"/>
    </row>
    <row r="12" ht="78" customHeight="1" spans="1:71">
      <c r="A12" s="6">
        <v>7</v>
      </c>
      <c r="B12" s="6" t="s">
        <v>1007</v>
      </c>
      <c r="C12" s="6" t="s">
        <v>1261</v>
      </c>
      <c r="D12" s="6" t="s">
        <v>1008</v>
      </c>
      <c r="E12" s="6" t="s">
        <v>1262</v>
      </c>
      <c r="F12" s="6"/>
      <c r="G12" s="6" t="s">
        <v>133</v>
      </c>
      <c r="H12" s="6"/>
      <c r="I12" s="6">
        <v>202405</v>
      </c>
      <c r="J12" s="6">
        <v>202512</v>
      </c>
      <c r="K12" s="6" t="s">
        <v>95</v>
      </c>
      <c r="L12" s="6"/>
      <c r="M12" s="6"/>
      <c r="N12" s="6"/>
      <c r="O12" s="6"/>
      <c r="P12" s="6"/>
      <c r="Q12" s="6" t="s">
        <v>485</v>
      </c>
      <c r="R12" s="6"/>
      <c r="S12" s="6" t="s">
        <v>519</v>
      </c>
      <c r="T12" s="6" t="s">
        <v>1264</v>
      </c>
      <c r="U12" s="6"/>
      <c r="V12" s="6">
        <v>10000</v>
      </c>
      <c r="W12" s="6">
        <v>10000</v>
      </c>
      <c r="X12" s="6">
        <f>W12/2</f>
        <v>5000</v>
      </c>
      <c r="Y12" s="6"/>
      <c r="Z12" s="6" t="s">
        <v>129</v>
      </c>
      <c r="AA12" s="6"/>
      <c r="AB12" s="6" t="s">
        <v>1265</v>
      </c>
      <c r="AC12" s="6" t="s">
        <v>1266</v>
      </c>
      <c r="AD12" s="6" t="s">
        <v>1263</v>
      </c>
      <c r="AE12" s="6" t="s">
        <v>1267</v>
      </c>
      <c r="AF12" s="6" t="s">
        <v>1268</v>
      </c>
      <c r="AG12" s="6" t="s">
        <v>1269</v>
      </c>
      <c r="AH12" s="6"/>
      <c r="AI12" s="6"/>
      <c r="AJ12" s="6"/>
      <c r="AK12" s="7"/>
      <c r="AL12" s="7"/>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13"/>
      <c r="BP12" s="13" t="s">
        <v>425</v>
      </c>
      <c r="BQ12" s="13"/>
      <c r="BR12" s="13"/>
      <c r="BS12" s="13"/>
    </row>
    <row r="13" ht="93" customHeight="1" spans="1:66">
      <c r="A13" s="6">
        <v>8</v>
      </c>
      <c r="B13" s="6" t="s">
        <v>1009</v>
      </c>
      <c r="C13" s="7" t="s">
        <v>557</v>
      </c>
      <c r="D13" s="7" t="s">
        <v>482</v>
      </c>
      <c r="E13" s="6" t="s">
        <v>235</v>
      </c>
      <c r="F13" s="6" t="s">
        <v>483</v>
      </c>
      <c r="G13" s="6" t="s">
        <v>133</v>
      </c>
      <c r="H13" s="6">
        <v>202405</v>
      </c>
      <c r="I13" s="6">
        <v>202405</v>
      </c>
      <c r="J13" s="6">
        <v>202510</v>
      </c>
      <c r="K13" s="7" t="s">
        <v>95</v>
      </c>
      <c r="L13" s="7"/>
      <c r="M13" s="7"/>
      <c r="N13" s="7"/>
      <c r="O13" s="7">
        <v>1</v>
      </c>
      <c r="P13" s="7"/>
      <c r="Q13" s="7" t="s">
        <v>485</v>
      </c>
      <c r="R13" s="7"/>
      <c r="S13" s="6" t="s">
        <v>519</v>
      </c>
      <c r="T13" s="6" t="s">
        <v>1264</v>
      </c>
      <c r="U13" s="6"/>
      <c r="V13" s="6"/>
      <c r="W13" s="6">
        <v>8700</v>
      </c>
      <c r="X13" s="6">
        <v>4500</v>
      </c>
      <c r="Y13" s="6" t="s">
        <v>547</v>
      </c>
      <c r="Z13" s="6" t="s">
        <v>129</v>
      </c>
      <c r="AA13" s="6" t="s">
        <v>495</v>
      </c>
      <c r="AB13" s="6" t="s">
        <v>1271</v>
      </c>
      <c r="AC13" s="6" t="s">
        <v>235</v>
      </c>
      <c r="AD13" s="6"/>
      <c r="AE13" s="6"/>
      <c r="AF13" s="7" t="s">
        <v>483</v>
      </c>
      <c r="AG13" s="7">
        <v>2143062</v>
      </c>
      <c r="AH13" s="7"/>
      <c r="AI13" s="7"/>
      <c r="AJ13" s="7"/>
      <c r="AK13" s="7"/>
      <c r="AL13" s="7"/>
      <c r="AM13" s="7"/>
      <c r="AN13" s="7"/>
      <c r="AO13" s="7"/>
      <c r="AP13" s="7"/>
      <c r="AQ13" s="7"/>
      <c r="AR13" s="7"/>
      <c r="AS13" s="7"/>
      <c r="AT13" s="7"/>
      <c r="AU13" s="7"/>
      <c r="AV13" s="7"/>
      <c r="AW13" s="7"/>
      <c r="AX13" s="7"/>
      <c r="AY13" s="7"/>
      <c r="AZ13" s="7"/>
      <c r="BA13" s="7"/>
      <c r="BB13" s="7"/>
      <c r="BC13" s="7"/>
      <c r="BD13" s="7"/>
      <c r="BE13" s="7"/>
      <c r="BF13" s="11"/>
      <c r="BG13" s="11"/>
      <c r="BH13" s="11"/>
      <c r="BI13" s="11"/>
      <c r="BJ13" s="11"/>
      <c r="BK13" s="11"/>
      <c r="BL13" s="11"/>
      <c r="BM13" s="11"/>
      <c r="BN13" s="11"/>
    </row>
    <row r="14" ht="119.1" customHeight="1" spans="1:69">
      <c r="A14" s="6">
        <v>9</v>
      </c>
      <c r="B14" s="7" t="s">
        <v>261</v>
      </c>
      <c r="C14" s="7" t="s">
        <v>678</v>
      </c>
      <c r="D14" s="7" t="s">
        <v>545</v>
      </c>
      <c r="E14" s="7" t="s">
        <v>124</v>
      </c>
      <c r="F14" s="7" t="s">
        <v>520</v>
      </c>
      <c r="G14" s="7" t="s">
        <v>133</v>
      </c>
      <c r="H14" s="7">
        <v>202307</v>
      </c>
      <c r="I14" s="7">
        <v>202403</v>
      </c>
      <c r="J14" s="7">
        <v>202508</v>
      </c>
      <c r="K14" s="7" t="s">
        <v>95</v>
      </c>
      <c r="L14" s="7"/>
      <c r="M14" s="7"/>
      <c r="N14" s="7"/>
      <c r="O14" s="7"/>
      <c r="P14" s="7"/>
      <c r="Q14" s="7" t="s">
        <v>485</v>
      </c>
      <c r="R14" s="7"/>
      <c r="S14" s="7"/>
      <c r="T14" s="7" t="s">
        <v>122</v>
      </c>
      <c r="U14" s="7"/>
      <c r="V14" s="7"/>
      <c r="W14" s="7">
        <v>17000</v>
      </c>
      <c r="X14" s="7">
        <v>7500</v>
      </c>
      <c r="Y14" s="6" t="s">
        <v>547</v>
      </c>
      <c r="Z14" s="7" t="s">
        <v>129</v>
      </c>
      <c r="AA14" s="7" t="s">
        <v>679</v>
      </c>
      <c r="AB14" s="7" t="s">
        <v>262</v>
      </c>
      <c r="AC14" s="7" t="s">
        <v>124</v>
      </c>
      <c r="AD14" s="7"/>
      <c r="AE14" s="7"/>
      <c r="AF14" s="7" t="s">
        <v>548</v>
      </c>
      <c r="AG14" s="7">
        <v>5225137</v>
      </c>
      <c r="AH14" s="7">
        <v>52</v>
      </c>
      <c r="AI14" s="7" t="s">
        <v>549</v>
      </c>
      <c r="AJ14" s="7"/>
      <c r="AK14" s="7"/>
      <c r="AL14" s="7"/>
      <c r="AM14" s="7"/>
      <c r="AN14" s="7" t="s">
        <v>678</v>
      </c>
      <c r="AO14" s="7" t="s">
        <v>379</v>
      </c>
      <c r="AP14" s="7" t="s">
        <v>387</v>
      </c>
      <c r="AQ14" s="7"/>
      <c r="AR14" s="7" t="s">
        <v>386</v>
      </c>
      <c r="AS14" s="7"/>
      <c r="AT14" s="7"/>
      <c r="AU14" s="7" t="s">
        <v>386</v>
      </c>
      <c r="AV14" s="7" t="s">
        <v>387</v>
      </c>
      <c r="AW14" s="7"/>
      <c r="AX14" s="7" t="s">
        <v>386</v>
      </c>
      <c r="AY14" s="7" t="s">
        <v>387</v>
      </c>
      <c r="AZ14" s="7" t="s">
        <v>678</v>
      </c>
      <c r="BA14" s="7" t="s">
        <v>1340</v>
      </c>
      <c r="BB14" s="7" t="s">
        <v>387</v>
      </c>
      <c r="BC14" s="7"/>
      <c r="BD14" s="7" t="s">
        <v>394</v>
      </c>
      <c r="BE14" s="7"/>
      <c r="BF14" s="11"/>
      <c r="BG14" s="11"/>
      <c r="BH14" s="11"/>
      <c r="BI14" s="11"/>
      <c r="BJ14" s="11"/>
      <c r="BK14" s="11"/>
      <c r="BL14" s="11"/>
      <c r="BM14" s="11"/>
      <c r="BN14" s="11"/>
      <c r="BO14" s="20"/>
      <c r="BP14" s="20" t="s">
        <v>681</v>
      </c>
      <c r="BQ14" s="3" t="s">
        <v>682</v>
      </c>
    </row>
    <row r="15" ht="78" customHeight="1" spans="1:66">
      <c r="A15" s="6">
        <v>10</v>
      </c>
      <c r="B15" s="6" t="s">
        <v>259</v>
      </c>
      <c r="C15" s="6" t="s">
        <v>674</v>
      </c>
      <c r="D15" s="6" t="s">
        <v>545</v>
      </c>
      <c r="E15" s="6" t="s">
        <v>1064</v>
      </c>
      <c r="F15" s="7" t="s">
        <v>520</v>
      </c>
      <c r="G15" s="6" t="s">
        <v>133</v>
      </c>
      <c r="H15" s="6">
        <v>202308</v>
      </c>
      <c r="I15" s="6">
        <v>202402</v>
      </c>
      <c r="J15" s="6">
        <v>202507</v>
      </c>
      <c r="K15" s="7" t="s">
        <v>95</v>
      </c>
      <c r="L15" s="7"/>
      <c r="M15" s="7"/>
      <c r="N15" s="7"/>
      <c r="O15" s="7"/>
      <c r="P15" s="7"/>
      <c r="Q15" s="7" t="s">
        <v>485</v>
      </c>
      <c r="R15" s="7"/>
      <c r="S15" s="6" t="s">
        <v>519</v>
      </c>
      <c r="T15" s="6" t="s">
        <v>122</v>
      </c>
      <c r="U15" s="6"/>
      <c r="V15" s="6"/>
      <c r="W15" s="6">
        <v>17597</v>
      </c>
      <c r="X15" s="9">
        <v>6000</v>
      </c>
      <c r="Y15" s="6"/>
      <c r="Z15" s="6" t="s">
        <v>129</v>
      </c>
      <c r="AA15" s="6"/>
      <c r="AB15" s="6" t="s">
        <v>260</v>
      </c>
      <c r="AC15" s="6" t="s">
        <v>124</v>
      </c>
      <c r="AD15" s="6"/>
      <c r="AE15" s="6"/>
      <c r="AF15" s="6" t="s">
        <v>675</v>
      </c>
      <c r="AG15" s="6">
        <v>13684727004</v>
      </c>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ht="87" customHeight="1" spans="1:66">
      <c r="A16" s="6">
        <v>11</v>
      </c>
      <c r="B16" s="6" t="s">
        <v>249</v>
      </c>
      <c r="C16" s="7" t="s">
        <v>557</v>
      </c>
      <c r="D16" s="7" t="s">
        <v>482</v>
      </c>
      <c r="E16" s="6" t="s">
        <v>235</v>
      </c>
      <c r="F16" s="6" t="s">
        <v>483</v>
      </c>
      <c r="G16" s="6">
        <v>2024</v>
      </c>
      <c r="H16" s="6">
        <v>202405</v>
      </c>
      <c r="I16" s="6">
        <v>202405</v>
      </c>
      <c r="J16" s="6">
        <v>202410</v>
      </c>
      <c r="K16" s="7" t="s">
        <v>95</v>
      </c>
      <c r="L16" s="7"/>
      <c r="M16" s="7"/>
      <c r="N16" s="7"/>
      <c r="O16" s="7"/>
      <c r="P16" s="7"/>
      <c r="Q16" s="7" t="s">
        <v>485</v>
      </c>
      <c r="R16" s="7"/>
      <c r="S16" s="6" t="s">
        <v>519</v>
      </c>
      <c r="T16" s="6" t="s">
        <v>69</v>
      </c>
      <c r="U16" s="6"/>
      <c r="V16" s="6"/>
      <c r="W16" s="6">
        <v>25000</v>
      </c>
      <c r="X16" s="6">
        <v>25000</v>
      </c>
      <c r="Y16" s="6" t="s">
        <v>547</v>
      </c>
      <c r="Z16" s="6" t="s">
        <v>129</v>
      </c>
      <c r="AA16" s="6"/>
      <c r="AB16" s="6" t="s">
        <v>250</v>
      </c>
      <c r="AC16" s="6" t="s">
        <v>235</v>
      </c>
      <c r="AD16" s="6"/>
      <c r="AE16" s="6"/>
      <c r="AF16" s="7" t="s">
        <v>483</v>
      </c>
      <c r="AG16" s="7">
        <v>2143062</v>
      </c>
      <c r="AH16" s="7"/>
      <c r="AI16" s="7"/>
      <c r="AJ16" s="7"/>
      <c r="AK16" s="7"/>
      <c r="AL16" s="7"/>
      <c r="AM16" s="7"/>
      <c r="AN16" s="7"/>
      <c r="AO16" s="7"/>
      <c r="AP16" s="7"/>
      <c r="AQ16" s="7"/>
      <c r="AR16" s="7"/>
      <c r="AS16" s="7"/>
      <c r="AT16" s="7"/>
      <c r="AU16" s="7"/>
      <c r="AV16" s="7"/>
      <c r="AW16" s="7"/>
      <c r="AX16" s="7"/>
      <c r="AY16" s="7"/>
      <c r="AZ16" s="7"/>
      <c r="BA16" s="7"/>
      <c r="BB16" s="7"/>
      <c r="BC16" s="7"/>
      <c r="BD16" s="7"/>
      <c r="BE16" s="7"/>
      <c r="BF16" s="11"/>
      <c r="BG16" s="11"/>
      <c r="BH16" s="11"/>
      <c r="BI16" s="11"/>
      <c r="BJ16" s="11"/>
      <c r="BK16" s="11"/>
      <c r="BL16" s="11"/>
      <c r="BM16" s="11"/>
      <c r="BN16" s="11"/>
    </row>
    <row r="17" ht="60" customHeight="1" spans="1:71">
      <c r="A17" s="6">
        <v>12</v>
      </c>
      <c r="B17" s="6" t="s">
        <v>229</v>
      </c>
      <c r="C17" s="6" t="s">
        <v>557</v>
      </c>
      <c r="D17" s="7" t="s">
        <v>374</v>
      </c>
      <c r="E17" s="6" t="s">
        <v>1059</v>
      </c>
      <c r="F17" s="6"/>
      <c r="G17" s="6" t="s">
        <v>133</v>
      </c>
      <c r="H17" s="6">
        <v>202405</v>
      </c>
      <c r="I17" s="6">
        <v>202405</v>
      </c>
      <c r="J17" s="6">
        <v>202512</v>
      </c>
      <c r="K17" s="6" t="s">
        <v>95</v>
      </c>
      <c r="L17" s="6"/>
      <c r="M17" s="6"/>
      <c r="N17" s="6"/>
      <c r="O17" s="6"/>
      <c r="P17" s="6"/>
      <c r="Q17" s="7" t="s">
        <v>510</v>
      </c>
      <c r="R17" s="6"/>
      <c r="S17" s="6"/>
      <c r="T17" s="6" t="s">
        <v>69</v>
      </c>
      <c r="U17" s="6"/>
      <c r="V17" s="6"/>
      <c r="W17" s="6">
        <v>40000</v>
      </c>
      <c r="X17" s="6">
        <v>20000</v>
      </c>
      <c r="Y17" s="6" t="s">
        <v>511</v>
      </c>
      <c r="Z17" s="6" t="s">
        <v>129</v>
      </c>
      <c r="AA17" s="6" t="s">
        <v>658</v>
      </c>
      <c r="AB17" s="6" t="s">
        <v>230</v>
      </c>
      <c r="AC17" s="6" t="s">
        <v>97</v>
      </c>
      <c r="AD17" s="6" t="s">
        <v>406</v>
      </c>
      <c r="AE17" s="6">
        <v>13904725427</v>
      </c>
      <c r="AF17" s="6" t="s">
        <v>414</v>
      </c>
      <c r="AG17" s="6">
        <v>13848529557</v>
      </c>
      <c r="AH17" s="6"/>
      <c r="AI17" s="6"/>
      <c r="AJ17" s="6"/>
      <c r="AK17" s="7"/>
      <c r="AL17" s="7"/>
      <c r="AM17" s="6"/>
      <c r="AN17" s="6" t="s">
        <v>573</v>
      </c>
      <c r="AO17" s="6" t="s">
        <v>379</v>
      </c>
      <c r="AP17" s="6" t="s">
        <v>387</v>
      </c>
      <c r="AQ17" s="6"/>
      <c r="AR17" s="6" t="s">
        <v>386</v>
      </c>
      <c r="AS17" s="6"/>
      <c r="AT17" s="6" t="s">
        <v>386</v>
      </c>
      <c r="AU17" s="6"/>
      <c r="AV17" s="6"/>
      <c r="AW17" s="6"/>
      <c r="AX17" s="6"/>
      <c r="AY17" s="6" t="s">
        <v>386</v>
      </c>
      <c r="AZ17" s="6"/>
      <c r="BA17" s="6"/>
      <c r="BB17" s="6" t="s">
        <v>386</v>
      </c>
      <c r="BC17" s="6"/>
      <c r="BD17" s="6"/>
      <c r="BE17" s="6" t="s">
        <v>386</v>
      </c>
      <c r="BF17" s="6"/>
      <c r="BG17" s="6"/>
      <c r="BH17" s="6"/>
      <c r="BI17" s="6"/>
      <c r="BJ17" s="6"/>
      <c r="BK17" s="6"/>
      <c r="BL17" s="6"/>
      <c r="BM17" s="6"/>
      <c r="BN17" s="6"/>
      <c r="BO17" s="13"/>
      <c r="BP17" s="13"/>
      <c r="BQ17" s="13"/>
      <c r="BR17" s="13"/>
      <c r="BS17" s="13"/>
    </row>
    <row r="18" ht="51" customHeight="1" spans="1:71">
      <c r="A18" s="6">
        <v>13</v>
      </c>
      <c r="B18" s="6" t="s">
        <v>1042</v>
      </c>
      <c r="C18" s="6" t="s">
        <v>557</v>
      </c>
      <c r="D18" s="7" t="s">
        <v>374</v>
      </c>
      <c r="E18" s="6" t="s">
        <v>1059</v>
      </c>
      <c r="F18" s="6"/>
      <c r="G18" s="6" t="s">
        <v>133</v>
      </c>
      <c r="H18" s="6">
        <v>202405</v>
      </c>
      <c r="I18" s="6">
        <v>202404</v>
      </c>
      <c r="J18" s="6">
        <v>202512</v>
      </c>
      <c r="K18" s="6" t="s">
        <v>95</v>
      </c>
      <c r="L18" s="6"/>
      <c r="M18" s="6"/>
      <c r="N18" s="6"/>
      <c r="O18" s="6"/>
      <c r="P18" s="6"/>
      <c r="Q18" s="7" t="s">
        <v>510</v>
      </c>
      <c r="R18" s="6"/>
      <c r="S18" s="6"/>
      <c r="T18" s="6" t="s">
        <v>69</v>
      </c>
      <c r="U18" s="6"/>
      <c r="V18" s="6"/>
      <c r="W18" s="6">
        <v>35000</v>
      </c>
      <c r="X18" s="6">
        <v>20000</v>
      </c>
      <c r="Y18" s="6" t="s">
        <v>511</v>
      </c>
      <c r="Z18" s="6" t="s">
        <v>129</v>
      </c>
      <c r="AA18" s="6" t="s">
        <v>658</v>
      </c>
      <c r="AB18" s="6" t="s">
        <v>228</v>
      </c>
      <c r="AC18" s="6" t="s">
        <v>97</v>
      </c>
      <c r="AD18" s="6" t="s">
        <v>406</v>
      </c>
      <c r="AE18" s="6">
        <v>13904725427</v>
      </c>
      <c r="AF18" s="6" t="s">
        <v>414</v>
      </c>
      <c r="AG18" s="6">
        <v>13848529557</v>
      </c>
      <c r="AH18" s="6"/>
      <c r="AI18" s="6"/>
      <c r="AJ18" s="6"/>
      <c r="AK18" s="7"/>
      <c r="AL18" s="7"/>
      <c r="AM18" s="6"/>
      <c r="AN18" s="6" t="s">
        <v>573</v>
      </c>
      <c r="AO18" s="6" t="s">
        <v>386</v>
      </c>
      <c r="AP18" s="6"/>
      <c r="AQ18" s="6"/>
      <c r="AR18" s="6" t="s">
        <v>386</v>
      </c>
      <c r="AS18" s="6"/>
      <c r="AT18" s="6" t="s">
        <v>386</v>
      </c>
      <c r="AU18" s="6"/>
      <c r="AV18" s="6"/>
      <c r="AW18" s="6"/>
      <c r="AX18" s="6"/>
      <c r="AY18" s="6" t="s">
        <v>386</v>
      </c>
      <c r="AZ18" s="6"/>
      <c r="BA18" s="6"/>
      <c r="BB18" s="6" t="s">
        <v>386</v>
      </c>
      <c r="BC18" s="6"/>
      <c r="BD18" s="6"/>
      <c r="BE18" s="6" t="s">
        <v>386</v>
      </c>
      <c r="BF18" s="6"/>
      <c r="BG18" s="6"/>
      <c r="BH18" s="6"/>
      <c r="BI18" s="6"/>
      <c r="BJ18" s="6"/>
      <c r="BK18" s="6"/>
      <c r="BL18" s="6"/>
      <c r="BM18" s="6"/>
      <c r="BN18" s="6"/>
      <c r="BO18" s="13"/>
      <c r="BP18" s="13"/>
      <c r="BQ18" s="13"/>
      <c r="BR18" s="13"/>
      <c r="BS18" s="13"/>
    </row>
    <row r="19" ht="51" customHeight="1" spans="1:71">
      <c r="A19" s="6">
        <v>14</v>
      </c>
      <c r="B19" s="6" t="s">
        <v>1458</v>
      </c>
      <c r="C19" s="6" t="s">
        <v>1459</v>
      </c>
      <c r="D19" s="7" t="s">
        <v>374</v>
      </c>
      <c r="E19" s="6" t="s">
        <v>1059</v>
      </c>
      <c r="F19" s="6"/>
      <c r="G19" s="6" t="s">
        <v>133</v>
      </c>
      <c r="H19" s="6">
        <v>202404</v>
      </c>
      <c r="I19" s="6">
        <v>202404</v>
      </c>
      <c r="J19" s="6">
        <v>202512</v>
      </c>
      <c r="K19" s="6" t="s">
        <v>95</v>
      </c>
      <c r="L19" s="6"/>
      <c r="M19" s="6"/>
      <c r="N19" s="6"/>
      <c r="O19" s="6"/>
      <c r="P19" s="6"/>
      <c r="Q19" s="7" t="s">
        <v>510</v>
      </c>
      <c r="R19" s="6"/>
      <c r="S19" s="6"/>
      <c r="T19" s="6" t="s">
        <v>69</v>
      </c>
      <c r="U19" s="6"/>
      <c r="V19" s="6"/>
      <c r="W19" s="6">
        <v>11495.44</v>
      </c>
      <c r="X19" s="6">
        <v>6000</v>
      </c>
      <c r="Y19" s="6" t="s">
        <v>511</v>
      </c>
      <c r="Z19" s="6" t="s">
        <v>129</v>
      </c>
      <c r="AA19" s="6" t="s">
        <v>658</v>
      </c>
      <c r="AB19" s="6" t="s">
        <v>1571</v>
      </c>
      <c r="AC19" s="6" t="s">
        <v>97</v>
      </c>
      <c r="AD19" s="6" t="s">
        <v>406</v>
      </c>
      <c r="AE19" s="6">
        <v>13904725427</v>
      </c>
      <c r="AF19" s="6" t="s">
        <v>414</v>
      </c>
      <c r="AG19" s="6">
        <v>13848529557</v>
      </c>
      <c r="AH19" s="6">
        <v>82.8</v>
      </c>
      <c r="AI19" s="6"/>
      <c r="AJ19" s="6"/>
      <c r="AK19" s="7"/>
      <c r="AL19" s="7"/>
      <c r="AM19" s="6"/>
      <c r="AN19" s="6" t="s">
        <v>1461</v>
      </c>
      <c r="AO19" s="6" t="s">
        <v>379</v>
      </c>
      <c r="AP19" s="6" t="s">
        <v>387</v>
      </c>
      <c r="AQ19" s="6"/>
      <c r="AR19" s="6" t="s">
        <v>386</v>
      </c>
      <c r="AS19" s="6"/>
      <c r="AT19" s="6" t="s">
        <v>386</v>
      </c>
      <c r="AU19" s="6"/>
      <c r="AV19" s="6"/>
      <c r="AW19" s="6"/>
      <c r="AX19" s="6"/>
      <c r="AY19" s="6" t="s">
        <v>386</v>
      </c>
      <c r="AZ19" s="6"/>
      <c r="BA19" s="6"/>
      <c r="BB19" s="6" t="s">
        <v>386</v>
      </c>
      <c r="BC19" s="6"/>
      <c r="BD19" s="6"/>
      <c r="BE19" s="6" t="s">
        <v>386</v>
      </c>
      <c r="BF19" s="6"/>
      <c r="BG19" s="6"/>
      <c r="BH19" s="6"/>
      <c r="BI19" s="6"/>
      <c r="BJ19" s="6"/>
      <c r="BK19" s="6"/>
      <c r="BL19" s="6"/>
      <c r="BM19" s="6"/>
      <c r="BN19" s="6"/>
      <c r="BO19" s="13"/>
      <c r="BP19" s="13"/>
      <c r="BQ19" s="13"/>
      <c r="BR19" s="13"/>
      <c r="BS19" s="13"/>
    </row>
    <row r="20" ht="83.1" customHeight="1" spans="1:71">
      <c r="A20" s="6">
        <v>15</v>
      </c>
      <c r="B20" s="6" t="s">
        <v>1666</v>
      </c>
      <c r="C20" s="6" t="s">
        <v>557</v>
      </c>
      <c r="D20" s="6" t="s">
        <v>482</v>
      </c>
      <c r="E20" s="6" t="s">
        <v>235</v>
      </c>
      <c r="F20" s="6"/>
      <c r="G20" s="6">
        <v>2024</v>
      </c>
      <c r="H20" s="6">
        <v>202404</v>
      </c>
      <c r="I20" s="6">
        <v>202404</v>
      </c>
      <c r="J20" s="6">
        <v>202410</v>
      </c>
      <c r="K20" s="6" t="s">
        <v>95</v>
      </c>
      <c r="L20" s="6" t="s">
        <v>1275</v>
      </c>
      <c r="M20" s="6"/>
      <c r="N20" s="6"/>
      <c r="O20" s="6"/>
      <c r="P20" s="6"/>
      <c r="Q20" s="7" t="s">
        <v>485</v>
      </c>
      <c r="R20" s="6"/>
      <c r="S20" s="6"/>
      <c r="T20" s="6" t="s">
        <v>69</v>
      </c>
      <c r="U20" s="6"/>
      <c r="V20" s="6"/>
      <c r="W20" s="6">
        <v>5571</v>
      </c>
      <c r="X20" s="6">
        <v>5571</v>
      </c>
      <c r="Y20" s="6"/>
      <c r="Z20" s="6" t="s">
        <v>129</v>
      </c>
      <c r="AA20" s="6"/>
      <c r="AB20" s="6" t="s">
        <v>1667</v>
      </c>
      <c r="AC20" s="6" t="s">
        <v>235</v>
      </c>
      <c r="AD20" s="6"/>
      <c r="AE20" s="6"/>
      <c r="AF20" s="7" t="s">
        <v>483</v>
      </c>
      <c r="AG20" s="7">
        <v>2143062</v>
      </c>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P20" s="13"/>
      <c r="BQ20" s="13"/>
      <c r="BR20" s="13"/>
      <c r="BS20" s="13"/>
    </row>
    <row r="21" ht="51" customHeight="1" spans="1:71">
      <c r="A21" s="6">
        <v>16</v>
      </c>
      <c r="B21" s="6" t="s">
        <v>764</v>
      </c>
      <c r="C21" s="6" t="s">
        <v>557</v>
      </c>
      <c r="D21" s="7" t="s">
        <v>374</v>
      </c>
      <c r="E21" s="6" t="s">
        <v>1059</v>
      </c>
      <c r="F21" s="6"/>
      <c r="G21" s="6" t="s">
        <v>133</v>
      </c>
      <c r="H21" s="6">
        <v>202405</v>
      </c>
      <c r="I21" s="6">
        <v>202405</v>
      </c>
      <c r="J21" s="6">
        <v>202512</v>
      </c>
      <c r="K21" s="6" t="s">
        <v>95</v>
      </c>
      <c r="L21" s="6"/>
      <c r="M21" s="6"/>
      <c r="N21" s="6"/>
      <c r="O21" s="6"/>
      <c r="P21" s="6"/>
      <c r="Q21" s="7" t="s">
        <v>510</v>
      </c>
      <c r="R21" s="6"/>
      <c r="S21" s="6"/>
      <c r="T21" s="6" t="s">
        <v>69</v>
      </c>
      <c r="U21" s="6"/>
      <c r="V21" s="6"/>
      <c r="W21" s="6">
        <v>8000</v>
      </c>
      <c r="X21" s="6">
        <v>5000</v>
      </c>
      <c r="Y21" s="6" t="s">
        <v>511</v>
      </c>
      <c r="Z21" s="6" t="s">
        <v>129</v>
      </c>
      <c r="AA21" s="6" t="s">
        <v>658</v>
      </c>
      <c r="AB21" s="6" t="s">
        <v>765</v>
      </c>
      <c r="AC21" s="6" t="s">
        <v>97</v>
      </c>
      <c r="AD21" s="6" t="s">
        <v>406</v>
      </c>
      <c r="AE21" s="6">
        <v>13904725427</v>
      </c>
      <c r="AF21" s="6" t="s">
        <v>414</v>
      </c>
      <c r="AG21" s="6">
        <v>13848529557</v>
      </c>
      <c r="AH21" s="6"/>
      <c r="AI21" s="6"/>
      <c r="AJ21" s="6"/>
      <c r="AK21" s="7"/>
      <c r="AL21" s="7"/>
      <c r="AM21" s="6"/>
      <c r="AN21" s="6" t="s">
        <v>573</v>
      </c>
      <c r="AO21" s="6" t="s">
        <v>386</v>
      </c>
      <c r="AP21" s="6"/>
      <c r="AQ21" s="6"/>
      <c r="AR21" s="6" t="s">
        <v>386</v>
      </c>
      <c r="AS21" s="6"/>
      <c r="AT21" s="6" t="s">
        <v>386</v>
      </c>
      <c r="AU21" s="6"/>
      <c r="AV21" s="6"/>
      <c r="AW21" s="6"/>
      <c r="AX21" s="6"/>
      <c r="AY21" s="6" t="s">
        <v>386</v>
      </c>
      <c r="AZ21" s="6"/>
      <c r="BA21" s="6"/>
      <c r="BB21" s="6" t="s">
        <v>386</v>
      </c>
      <c r="BC21" s="6"/>
      <c r="BD21" s="6"/>
      <c r="BE21" s="6" t="s">
        <v>386</v>
      </c>
      <c r="BF21" s="6"/>
      <c r="BG21" s="6"/>
      <c r="BH21" s="6"/>
      <c r="BI21" s="6"/>
      <c r="BJ21" s="6"/>
      <c r="BK21" s="6"/>
      <c r="BL21" s="6"/>
      <c r="BM21" s="6"/>
      <c r="BN21" s="6"/>
      <c r="BO21" s="13"/>
      <c r="BP21" s="13"/>
      <c r="BQ21" s="13"/>
      <c r="BR21" s="13"/>
      <c r="BS21" s="13"/>
    </row>
    <row r="22" ht="78" customHeight="1" spans="1:71">
      <c r="A22" s="6">
        <v>17</v>
      </c>
      <c r="B22" s="6" t="s">
        <v>770</v>
      </c>
      <c r="C22" s="6" t="s">
        <v>771</v>
      </c>
      <c r="D22" s="7" t="s">
        <v>374</v>
      </c>
      <c r="E22" s="6" t="s">
        <v>1059</v>
      </c>
      <c r="F22" s="6"/>
      <c r="G22" s="6">
        <v>2024</v>
      </c>
      <c r="H22" s="6">
        <v>202308</v>
      </c>
      <c r="I22" s="6">
        <v>202404</v>
      </c>
      <c r="J22" s="6">
        <v>202410</v>
      </c>
      <c r="K22" s="6" t="s">
        <v>95</v>
      </c>
      <c r="L22" s="6"/>
      <c r="M22" s="6"/>
      <c r="N22" s="6"/>
      <c r="O22" s="6"/>
      <c r="P22" s="6"/>
      <c r="Q22" s="7" t="s">
        <v>510</v>
      </c>
      <c r="R22" s="6"/>
      <c r="S22" s="6"/>
      <c r="T22" s="6" t="s">
        <v>69</v>
      </c>
      <c r="U22" s="6"/>
      <c r="V22" s="6"/>
      <c r="W22" s="6">
        <v>5438.4</v>
      </c>
      <c r="X22" s="6">
        <v>3500</v>
      </c>
      <c r="Y22" s="6" t="s">
        <v>511</v>
      </c>
      <c r="Z22" s="6" t="s">
        <v>129</v>
      </c>
      <c r="AA22" s="6" t="s">
        <v>495</v>
      </c>
      <c r="AB22" s="6" t="s">
        <v>772</v>
      </c>
      <c r="AC22" s="6" t="s">
        <v>97</v>
      </c>
      <c r="AD22" s="6" t="s">
        <v>406</v>
      </c>
      <c r="AE22" s="6">
        <v>13904725427</v>
      </c>
      <c r="AF22" s="6" t="s">
        <v>414</v>
      </c>
      <c r="AG22" s="6">
        <v>13848529557</v>
      </c>
      <c r="AH22" s="6">
        <v>100.43</v>
      </c>
      <c r="AI22" s="6"/>
      <c r="AJ22" s="6"/>
      <c r="AK22" s="7"/>
      <c r="AL22" s="7"/>
      <c r="AM22" s="6"/>
      <c r="AN22" s="6" t="s">
        <v>1466</v>
      </c>
      <c r="AO22" s="6" t="s">
        <v>379</v>
      </c>
      <c r="AP22" s="6" t="s">
        <v>387</v>
      </c>
      <c r="AQ22" s="6"/>
      <c r="AR22" s="6" t="s">
        <v>386</v>
      </c>
      <c r="AS22" s="6"/>
      <c r="AT22" s="6" t="s">
        <v>386</v>
      </c>
      <c r="AU22" s="6"/>
      <c r="AV22" s="6"/>
      <c r="AW22" s="6"/>
      <c r="AX22" s="6"/>
      <c r="AY22" s="6" t="s">
        <v>386</v>
      </c>
      <c r="AZ22" s="6"/>
      <c r="BA22" s="6"/>
      <c r="BB22" s="6" t="s">
        <v>386</v>
      </c>
      <c r="BC22" s="6"/>
      <c r="BD22" s="6"/>
      <c r="BE22" s="6" t="s">
        <v>386</v>
      </c>
      <c r="BF22" s="6"/>
      <c r="BG22" s="6"/>
      <c r="BH22" s="6"/>
      <c r="BI22" s="6"/>
      <c r="BJ22" s="6"/>
      <c r="BK22" s="6"/>
      <c r="BL22" s="6"/>
      <c r="BM22" s="6"/>
      <c r="BN22" s="6"/>
      <c r="BO22" s="13"/>
      <c r="BP22" s="13"/>
      <c r="BQ22" s="13"/>
      <c r="BR22" s="13"/>
      <c r="BS22" s="13"/>
    </row>
    <row r="23" ht="72.95" customHeight="1" spans="1:71">
      <c r="A23" s="6">
        <v>18</v>
      </c>
      <c r="B23" s="6" t="s">
        <v>778</v>
      </c>
      <c r="C23" s="6" t="s">
        <v>779</v>
      </c>
      <c r="D23" s="7" t="s">
        <v>374</v>
      </c>
      <c r="E23" s="6" t="s">
        <v>1059</v>
      </c>
      <c r="F23" s="6"/>
      <c r="G23" s="6">
        <v>2024</v>
      </c>
      <c r="H23" s="6">
        <v>202308</v>
      </c>
      <c r="I23" s="6">
        <v>202404</v>
      </c>
      <c r="J23" s="6">
        <v>202410</v>
      </c>
      <c r="K23" s="6" t="s">
        <v>95</v>
      </c>
      <c r="L23" s="6"/>
      <c r="M23" s="6"/>
      <c r="N23" s="6"/>
      <c r="O23" s="6"/>
      <c r="P23" s="6"/>
      <c r="Q23" s="7" t="s">
        <v>510</v>
      </c>
      <c r="R23" s="6"/>
      <c r="S23" s="6"/>
      <c r="T23" s="6" t="s">
        <v>69</v>
      </c>
      <c r="U23" s="6"/>
      <c r="V23" s="6"/>
      <c r="W23" s="6">
        <v>5284.29</v>
      </c>
      <c r="X23" s="6">
        <v>3500</v>
      </c>
      <c r="Y23" s="6" t="s">
        <v>511</v>
      </c>
      <c r="Z23" s="6" t="s">
        <v>129</v>
      </c>
      <c r="AA23" s="6" t="s">
        <v>495</v>
      </c>
      <c r="AB23" s="6" t="s">
        <v>780</v>
      </c>
      <c r="AC23" s="6" t="s">
        <v>97</v>
      </c>
      <c r="AD23" s="6" t="s">
        <v>406</v>
      </c>
      <c r="AE23" s="6">
        <v>13904725427</v>
      </c>
      <c r="AF23" s="6" t="s">
        <v>414</v>
      </c>
      <c r="AG23" s="6">
        <v>13848529557</v>
      </c>
      <c r="AH23" s="6">
        <v>88.68</v>
      </c>
      <c r="AI23" s="6"/>
      <c r="AJ23" s="6"/>
      <c r="AK23" s="7"/>
      <c r="AL23" s="7"/>
      <c r="AM23" s="6"/>
      <c r="AN23" s="6" t="s">
        <v>1468</v>
      </c>
      <c r="AO23" s="6" t="s">
        <v>379</v>
      </c>
      <c r="AP23" s="6" t="s">
        <v>387</v>
      </c>
      <c r="AQ23" s="6"/>
      <c r="AR23" s="6" t="s">
        <v>386</v>
      </c>
      <c r="AS23" s="6"/>
      <c r="AT23" s="6" t="s">
        <v>386</v>
      </c>
      <c r="AU23" s="6"/>
      <c r="AV23" s="6"/>
      <c r="AW23" s="6"/>
      <c r="AX23" s="6"/>
      <c r="AY23" s="6" t="s">
        <v>386</v>
      </c>
      <c r="AZ23" s="6"/>
      <c r="BA23" s="6"/>
      <c r="BB23" s="6" t="s">
        <v>386</v>
      </c>
      <c r="BC23" s="6"/>
      <c r="BD23" s="6"/>
      <c r="BE23" s="6" t="s">
        <v>386</v>
      </c>
      <c r="BF23" s="6"/>
      <c r="BG23" s="6"/>
      <c r="BH23" s="6"/>
      <c r="BI23" s="6"/>
      <c r="BJ23" s="6"/>
      <c r="BK23" s="6"/>
      <c r="BL23" s="6"/>
      <c r="BM23" s="6"/>
      <c r="BN23" s="6"/>
      <c r="BO23" s="13"/>
      <c r="BP23" s="13"/>
      <c r="BQ23" s="13"/>
      <c r="BR23" s="13"/>
      <c r="BS23" s="13"/>
    </row>
    <row r="24" ht="51" customHeight="1" spans="1:66">
      <c r="A24" s="6">
        <v>19</v>
      </c>
      <c r="B24" s="6" t="s">
        <v>1012</v>
      </c>
      <c r="C24" s="7" t="s">
        <v>557</v>
      </c>
      <c r="D24" s="7" t="s">
        <v>482</v>
      </c>
      <c r="E24" s="6" t="s">
        <v>235</v>
      </c>
      <c r="F24" s="6" t="s">
        <v>483</v>
      </c>
      <c r="G24" s="6" t="s">
        <v>133</v>
      </c>
      <c r="H24" s="6">
        <v>202308</v>
      </c>
      <c r="I24" s="7">
        <v>202403</v>
      </c>
      <c r="J24" s="6">
        <v>202507</v>
      </c>
      <c r="K24" s="7" t="s">
        <v>95</v>
      </c>
      <c r="L24" s="7"/>
      <c r="M24" s="7"/>
      <c r="N24" s="7"/>
      <c r="O24" s="7"/>
      <c r="P24" s="7"/>
      <c r="Q24" s="7" t="s">
        <v>485</v>
      </c>
      <c r="R24" s="7"/>
      <c r="S24" s="7"/>
      <c r="T24" s="6" t="s">
        <v>69</v>
      </c>
      <c r="U24" s="6"/>
      <c r="V24" s="6"/>
      <c r="W24" s="6">
        <v>5920</v>
      </c>
      <c r="X24" s="6">
        <v>3500</v>
      </c>
      <c r="Y24" s="6" t="s">
        <v>547</v>
      </c>
      <c r="Z24" s="6" t="s">
        <v>129</v>
      </c>
      <c r="AA24" s="6" t="s">
        <v>658</v>
      </c>
      <c r="AB24" s="6" t="s">
        <v>1280</v>
      </c>
      <c r="AC24" s="6" t="s">
        <v>235</v>
      </c>
      <c r="AD24" s="6"/>
      <c r="AE24" s="6"/>
      <c r="AF24" s="7" t="s">
        <v>483</v>
      </c>
      <c r="AG24" s="7">
        <v>2143062</v>
      </c>
      <c r="AH24" s="7"/>
      <c r="AI24" s="7"/>
      <c r="AJ24" s="7"/>
      <c r="AK24" s="7"/>
      <c r="AL24" s="7"/>
      <c r="AM24" s="7"/>
      <c r="AN24" s="7"/>
      <c r="AO24" s="7"/>
      <c r="AP24" s="7"/>
      <c r="AQ24" s="7"/>
      <c r="AR24" s="7"/>
      <c r="AS24" s="7"/>
      <c r="AT24" s="7"/>
      <c r="AU24" s="7"/>
      <c r="AV24" s="7"/>
      <c r="AW24" s="7"/>
      <c r="AX24" s="7"/>
      <c r="AY24" s="7"/>
      <c r="AZ24" s="7"/>
      <c r="BA24" s="7"/>
      <c r="BB24" s="7"/>
      <c r="BC24" s="7"/>
      <c r="BD24" s="7"/>
      <c r="BE24" s="7"/>
      <c r="BF24" s="11"/>
      <c r="BG24" s="11"/>
      <c r="BH24" s="11"/>
      <c r="BI24" s="11"/>
      <c r="BJ24" s="11"/>
      <c r="BK24" s="11"/>
      <c r="BL24" s="11"/>
      <c r="BM24" s="11"/>
      <c r="BN24" s="11"/>
    </row>
    <row r="25" ht="51" customHeight="1" spans="1:71">
      <c r="A25" s="6">
        <v>20</v>
      </c>
      <c r="B25" s="6" t="s">
        <v>794</v>
      </c>
      <c r="C25" s="6" t="s">
        <v>557</v>
      </c>
      <c r="D25" s="7" t="s">
        <v>374</v>
      </c>
      <c r="E25" s="6" t="s">
        <v>1059</v>
      </c>
      <c r="F25" s="6"/>
      <c r="G25" s="6" t="s">
        <v>133</v>
      </c>
      <c r="H25" s="6">
        <v>202405</v>
      </c>
      <c r="I25" s="6">
        <v>202405</v>
      </c>
      <c r="J25" s="6">
        <v>202512</v>
      </c>
      <c r="K25" s="6" t="s">
        <v>95</v>
      </c>
      <c r="L25" s="6"/>
      <c r="M25" s="6"/>
      <c r="N25" s="6"/>
      <c r="O25" s="6"/>
      <c r="P25" s="6"/>
      <c r="Q25" s="7" t="s">
        <v>510</v>
      </c>
      <c r="R25" s="6"/>
      <c r="S25" s="6" t="s">
        <v>519</v>
      </c>
      <c r="T25" s="6" t="s">
        <v>69</v>
      </c>
      <c r="U25" s="6"/>
      <c r="V25" s="6"/>
      <c r="W25" s="6">
        <v>5940</v>
      </c>
      <c r="X25" s="6">
        <v>3000</v>
      </c>
      <c r="Y25" s="6" t="s">
        <v>511</v>
      </c>
      <c r="Z25" s="6" t="s">
        <v>129</v>
      </c>
      <c r="AA25" s="6" t="s">
        <v>658</v>
      </c>
      <c r="AB25" s="6" t="s">
        <v>796</v>
      </c>
      <c r="AC25" s="6" t="s">
        <v>97</v>
      </c>
      <c r="AD25" s="6" t="s">
        <v>406</v>
      </c>
      <c r="AE25" s="6">
        <v>13904725427</v>
      </c>
      <c r="AF25" s="6" t="s">
        <v>414</v>
      </c>
      <c r="AG25" s="6">
        <v>13848529557</v>
      </c>
      <c r="AH25" s="6"/>
      <c r="AI25" s="6"/>
      <c r="AJ25" s="6"/>
      <c r="AK25" s="7"/>
      <c r="AL25" s="7"/>
      <c r="AM25" s="6"/>
      <c r="AN25" s="6" t="s">
        <v>573</v>
      </c>
      <c r="AO25" s="6" t="s">
        <v>386</v>
      </c>
      <c r="AP25" s="6"/>
      <c r="AQ25" s="6"/>
      <c r="AR25" s="6" t="s">
        <v>386</v>
      </c>
      <c r="AS25" s="6"/>
      <c r="AT25" s="6" t="s">
        <v>386</v>
      </c>
      <c r="AU25" s="6"/>
      <c r="AV25" s="6"/>
      <c r="AW25" s="6"/>
      <c r="AX25" s="6"/>
      <c r="AY25" s="6" t="s">
        <v>386</v>
      </c>
      <c r="AZ25" s="6"/>
      <c r="BA25" s="6"/>
      <c r="BB25" s="6" t="s">
        <v>386</v>
      </c>
      <c r="BC25" s="6"/>
      <c r="BD25" s="6"/>
      <c r="BE25" s="6" t="s">
        <v>386</v>
      </c>
      <c r="BF25" s="6"/>
      <c r="BG25" s="6"/>
      <c r="BH25" s="6"/>
      <c r="BI25" s="6"/>
      <c r="BJ25" s="6"/>
      <c r="BK25" s="6"/>
      <c r="BL25" s="6"/>
      <c r="BM25" s="6"/>
      <c r="BN25" s="6"/>
      <c r="BO25" s="13"/>
      <c r="BP25" s="13"/>
      <c r="BQ25" s="13"/>
      <c r="BR25" s="13"/>
      <c r="BS25" s="13"/>
    </row>
    <row r="26" ht="90" customHeight="1" spans="1:71">
      <c r="A26" s="6">
        <v>21</v>
      </c>
      <c r="B26" s="6" t="s">
        <v>1011</v>
      </c>
      <c r="C26" s="6" t="s">
        <v>1278</v>
      </c>
      <c r="D26" s="6" t="s">
        <v>1008</v>
      </c>
      <c r="E26" s="6" t="s">
        <v>1262</v>
      </c>
      <c r="F26" s="6"/>
      <c r="G26" s="6" t="s">
        <v>133</v>
      </c>
      <c r="H26" s="6"/>
      <c r="I26" s="6">
        <v>202405</v>
      </c>
      <c r="J26" s="6">
        <v>202512</v>
      </c>
      <c r="K26" s="6" t="s">
        <v>95</v>
      </c>
      <c r="L26" s="6"/>
      <c r="M26" s="6"/>
      <c r="N26" s="6"/>
      <c r="O26" s="6"/>
      <c r="P26" s="6"/>
      <c r="Q26" s="6" t="s">
        <v>485</v>
      </c>
      <c r="R26" s="6"/>
      <c r="S26" s="6" t="s">
        <v>519</v>
      </c>
      <c r="T26" s="6" t="s">
        <v>69</v>
      </c>
      <c r="U26" s="6"/>
      <c r="V26" s="6"/>
      <c r="W26" s="6">
        <v>6017.17</v>
      </c>
      <c r="X26" s="6">
        <v>3000</v>
      </c>
      <c r="Y26" s="6"/>
      <c r="Z26" s="6" t="s">
        <v>129</v>
      </c>
      <c r="AA26" s="6"/>
      <c r="AB26" s="6" t="s">
        <v>1279</v>
      </c>
      <c r="AC26" s="6" t="s">
        <v>1266</v>
      </c>
      <c r="AD26" s="6"/>
      <c r="AE26" s="6"/>
      <c r="AF26" s="6" t="s">
        <v>1263</v>
      </c>
      <c r="AG26" s="6">
        <v>13789521655</v>
      </c>
      <c r="AH26" s="6"/>
      <c r="AI26" s="6"/>
      <c r="AJ26" s="6"/>
      <c r="AK26" s="7"/>
      <c r="AL26" s="7"/>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13"/>
      <c r="BP26" s="13" t="s">
        <v>425</v>
      </c>
      <c r="BQ26" s="13"/>
      <c r="BR26" s="13"/>
      <c r="BS26" s="13"/>
    </row>
    <row r="27" ht="51" customHeight="1" spans="1:71">
      <c r="A27" s="6">
        <v>22</v>
      </c>
      <c r="B27" s="6" t="s">
        <v>1043</v>
      </c>
      <c r="C27" s="6" t="s">
        <v>557</v>
      </c>
      <c r="D27" s="7" t="s">
        <v>374</v>
      </c>
      <c r="E27" s="6" t="s">
        <v>1059</v>
      </c>
      <c r="F27" s="6"/>
      <c r="G27" s="6" t="s">
        <v>133</v>
      </c>
      <c r="H27" s="6"/>
      <c r="I27" s="6">
        <v>202405</v>
      </c>
      <c r="J27" s="6">
        <v>202512</v>
      </c>
      <c r="K27" s="6" t="s">
        <v>95</v>
      </c>
      <c r="L27" s="6"/>
      <c r="M27" s="6"/>
      <c r="N27" s="6"/>
      <c r="O27" s="6"/>
      <c r="P27" s="6"/>
      <c r="Q27" s="7" t="s">
        <v>510</v>
      </c>
      <c r="R27" s="6"/>
      <c r="S27" s="6" t="s">
        <v>519</v>
      </c>
      <c r="T27" s="6" t="s">
        <v>69</v>
      </c>
      <c r="U27" s="6"/>
      <c r="V27" s="6"/>
      <c r="W27" s="6">
        <v>5635.48</v>
      </c>
      <c r="X27" s="6">
        <v>3000</v>
      </c>
      <c r="Y27" s="6"/>
      <c r="Z27" s="6" t="s">
        <v>129</v>
      </c>
      <c r="AA27" s="6"/>
      <c r="AB27" s="6" t="s">
        <v>232</v>
      </c>
      <c r="AC27" s="6" t="s">
        <v>100</v>
      </c>
      <c r="AD27" s="6"/>
      <c r="AE27" s="6"/>
      <c r="AF27" s="6" t="s">
        <v>414</v>
      </c>
      <c r="AG27" s="6">
        <v>13848529557</v>
      </c>
      <c r="AH27" s="6"/>
      <c r="AI27" s="6"/>
      <c r="AJ27" s="6"/>
      <c r="AK27" s="7"/>
      <c r="AL27" s="7"/>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13"/>
      <c r="BP27" s="13" t="s">
        <v>425</v>
      </c>
      <c r="BQ27" s="13"/>
      <c r="BR27" s="13"/>
      <c r="BS27" s="13"/>
    </row>
    <row r="28" ht="60" customHeight="1" spans="1:71">
      <c r="A28" s="6">
        <v>23</v>
      </c>
      <c r="B28" s="6" t="s">
        <v>1668</v>
      </c>
      <c r="C28" s="6" t="s">
        <v>557</v>
      </c>
      <c r="D28" s="7" t="s">
        <v>482</v>
      </c>
      <c r="E28" s="6" t="s">
        <v>1502</v>
      </c>
      <c r="F28" s="6"/>
      <c r="G28" s="6" t="s">
        <v>133</v>
      </c>
      <c r="H28" s="6"/>
      <c r="I28" s="6">
        <v>202405</v>
      </c>
      <c r="J28" s="6">
        <v>202512</v>
      </c>
      <c r="K28" s="6" t="s">
        <v>95</v>
      </c>
      <c r="L28" s="6"/>
      <c r="M28" s="6"/>
      <c r="N28" s="6"/>
      <c r="O28" s="6"/>
      <c r="P28" s="6"/>
      <c r="Q28" s="7" t="s">
        <v>485</v>
      </c>
      <c r="R28" s="6"/>
      <c r="S28" s="6" t="s">
        <v>519</v>
      </c>
      <c r="T28" s="6" t="s">
        <v>69</v>
      </c>
      <c r="U28" s="6"/>
      <c r="V28" s="6"/>
      <c r="W28" s="6">
        <v>5512</v>
      </c>
      <c r="X28" s="6">
        <f>W28/2</f>
        <v>2756</v>
      </c>
      <c r="Y28" s="6"/>
      <c r="Z28" s="6" t="s">
        <v>129</v>
      </c>
      <c r="AA28" s="6"/>
      <c r="AB28" s="6" t="s">
        <v>1669</v>
      </c>
      <c r="AC28" s="6" t="s">
        <v>1502</v>
      </c>
      <c r="AD28" s="6"/>
      <c r="AE28" s="6"/>
      <c r="AF28" s="7" t="s">
        <v>483</v>
      </c>
      <c r="AG28" s="7">
        <v>2143062</v>
      </c>
      <c r="AH28" s="6"/>
      <c r="AI28" s="6"/>
      <c r="AJ28" s="6"/>
      <c r="AK28" s="7"/>
      <c r="AL28" s="7"/>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13"/>
      <c r="BP28" s="13" t="s">
        <v>425</v>
      </c>
      <c r="BQ28" s="13"/>
      <c r="BR28" s="13"/>
      <c r="BS28" s="13"/>
    </row>
    <row r="29" s="14" customFormat="1" ht="51" customHeight="1" spans="1:66">
      <c r="A29" s="16"/>
      <c r="B29" s="16" t="s">
        <v>295</v>
      </c>
      <c r="C29" s="16"/>
      <c r="D29" s="16"/>
      <c r="E29" s="16"/>
      <c r="F29" s="16"/>
      <c r="G29" s="16"/>
      <c r="H29" s="16"/>
      <c r="I29" s="16"/>
      <c r="J29" s="16"/>
      <c r="K29" s="16"/>
      <c r="L29" s="16"/>
      <c r="M29" s="16"/>
      <c r="N29" s="16"/>
      <c r="O29" s="16"/>
      <c r="P29" s="16"/>
      <c r="Q29" s="16"/>
      <c r="R29" s="16"/>
      <c r="S29" s="16"/>
      <c r="T29" s="16"/>
      <c r="U29" s="16"/>
      <c r="V29" s="16"/>
      <c r="W29" s="16">
        <f>SUBTOTAL(9,W6:W28)</f>
        <v>303578.45</v>
      </c>
      <c r="X29" s="16">
        <f>SUBTOTAL(9,X6:X28)</f>
        <v>159327</v>
      </c>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row>
    <row r="34" spans="24:24">
      <c r="X34" s="3">
        <f>297.7*1.2</f>
        <v>357.24</v>
      </c>
    </row>
    <row r="36" spans="24:24">
      <c r="X36" s="3">
        <v>297.7</v>
      </c>
    </row>
    <row r="41" ht="51" customHeight="1" spans="1:66">
      <c r="A41" s="6" t="s">
        <v>1477</v>
      </c>
      <c r="B41" s="6" t="s">
        <v>1478</v>
      </c>
      <c r="C41" s="6" t="s">
        <v>1479</v>
      </c>
      <c r="D41" s="6"/>
      <c r="E41" s="6" t="s">
        <v>1480</v>
      </c>
      <c r="F41" s="6"/>
      <c r="G41" s="6">
        <v>2022</v>
      </c>
      <c r="H41" s="6" t="s">
        <v>1481</v>
      </c>
      <c r="I41" s="6" t="s">
        <v>1482</v>
      </c>
      <c r="J41" s="6"/>
      <c r="K41" s="6"/>
      <c r="L41" s="6"/>
      <c r="M41" s="6"/>
      <c r="N41" s="6"/>
      <c r="O41" s="6"/>
      <c r="P41" s="6"/>
      <c r="Q41" s="6"/>
      <c r="R41" s="6"/>
      <c r="S41" s="6"/>
      <c r="T41" s="6"/>
      <c r="U41" s="6"/>
      <c r="V41" s="6">
        <v>8400</v>
      </c>
      <c r="W41" s="6">
        <v>8400</v>
      </c>
      <c r="X41" s="6"/>
      <c r="Y41" s="6"/>
      <c r="Z41" s="6"/>
      <c r="AA41" s="6"/>
      <c r="AB41" s="6" t="s">
        <v>1483</v>
      </c>
      <c r="AC41" s="6" t="s">
        <v>1484</v>
      </c>
      <c r="AD41" s="6" t="s">
        <v>1485</v>
      </c>
      <c r="AE41" s="6" t="s">
        <v>1486</v>
      </c>
      <c r="AF41" s="6" t="s">
        <v>1487</v>
      </c>
      <c r="AG41" s="6" t="s">
        <v>1486</v>
      </c>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row>
    <row r="42" ht="51" customHeight="1" spans="1:66">
      <c r="A42" s="6" t="s">
        <v>1477</v>
      </c>
      <c r="B42" s="6" t="s">
        <v>1488</v>
      </c>
      <c r="C42" s="6" t="s">
        <v>1489</v>
      </c>
      <c r="D42" s="6"/>
      <c r="E42" s="6"/>
      <c r="F42" s="6"/>
      <c r="G42" s="6" t="s">
        <v>1490</v>
      </c>
      <c r="H42" s="6" t="s">
        <v>1491</v>
      </c>
      <c r="I42" s="6" t="s">
        <v>1492</v>
      </c>
      <c r="J42" s="6"/>
      <c r="K42" s="6"/>
      <c r="L42" s="6"/>
      <c r="M42" s="6"/>
      <c r="N42" s="6"/>
      <c r="O42" s="6"/>
      <c r="P42" s="6"/>
      <c r="Q42" s="6"/>
      <c r="R42" s="6"/>
      <c r="S42" s="6"/>
      <c r="T42" s="6"/>
      <c r="U42" s="6"/>
      <c r="V42" s="6">
        <v>8388.64</v>
      </c>
      <c r="W42" s="6">
        <v>8388.64</v>
      </c>
      <c r="X42" s="6"/>
      <c r="Y42" s="6"/>
      <c r="Z42" s="6"/>
      <c r="AA42" s="6"/>
      <c r="AB42" s="6" t="s">
        <v>1493</v>
      </c>
      <c r="AC42" s="6" t="s">
        <v>100</v>
      </c>
      <c r="AD42" s="6" t="s">
        <v>1494</v>
      </c>
      <c r="AE42" s="6" t="s">
        <v>1495</v>
      </c>
      <c r="AF42" s="6" t="s">
        <v>1496</v>
      </c>
      <c r="AG42" s="6" t="s">
        <v>1495</v>
      </c>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row>
    <row r="43" ht="51" customHeight="1" spans="1:66">
      <c r="A43" s="6" t="s">
        <v>1477</v>
      </c>
      <c r="B43" s="6" t="s">
        <v>1497</v>
      </c>
      <c r="C43" s="6" t="s">
        <v>1498</v>
      </c>
      <c r="D43" s="6"/>
      <c r="E43" s="6"/>
      <c r="F43" s="6"/>
      <c r="G43" s="6" t="s">
        <v>13</v>
      </c>
      <c r="H43" s="6" t="s">
        <v>1499</v>
      </c>
      <c r="I43" s="6" t="s">
        <v>1500</v>
      </c>
      <c r="J43" s="6"/>
      <c r="K43" s="6"/>
      <c r="L43" s="6"/>
      <c r="M43" s="6"/>
      <c r="N43" s="6"/>
      <c r="O43" s="6"/>
      <c r="P43" s="6"/>
      <c r="Q43" s="6"/>
      <c r="R43" s="6"/>
      <c r="S43" s="6"/>
      <c r="T43" s="6"/>
      <c r="U43" s="6"/>
      <c r="V43" s="6">
        <v>12455.03</v>
      </c>
      <c r="W43" s="6">
        <v>12455.03</v>
      </c>
      <c r="X43" s="6"/>
      <c r="Y43" s="6"/>
      <c r="Z43" s="6"/>
      <c r="AA43" s="6"/>
      <c r="AB43" s="6" t="s">
        <v>1501</v>
      </c>
      <c r="AC43" s="6" t="s">
        <v>1502</v>
      </c>
      <c r="AD43" s="6" t="s">
        <v>1503</v>
      </c>
      <c r="AE43" s="6" t="s">
        <v>1504</v>
      </c>
      <c r="AF43" s="6" t="s">
        <v>1505</v>
      </c>
      <c r="AG43" s="6" t="s">
        <v>1504</v>
      </c>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row>
    <row r="44" ht="51" customHeight="1" spans="1:66">
      <c r="A44" s="6" t="s">
        <v>1477</v>
      </c>
      <c r="B44" s="6" t="s">
        <v>1509</v>
      </c>
      <c r="C44" s="6" t="s">
        <v>1510</v>
      </c>
      <c r="D44" s="6"/>
      <c r="E44" s="6"/>
      <c r="F44" s="6"/>
      <c r="G44" s="6" t="s">
        <v>13</v>
      </c>
      <c r="H44" s="6" t="s">
        <v>1511</v>
      </c>
      <c r="I44" s="6" t="s">
        <v>1512</v>
      </c>
      <c r="J44" s="6"/>
      <c r="K44" s="6"/>
      <c r="L44" s="6"/>
      <c r="M44" s="6"/>
      <c r="N44" s="6"/>
      <c r="O44" s="6"/>
      <c r="P44" s="6"/>
      <c r="Q44" s="6"/>
      <c r="R44" s="6"/>
      <c r="S44" s="6"/>
      <c r="T44" s="6"/>
      <c r="U44" s="6"/>
      <c r="V44" s="6">
        <v>120000</v>
      </c>
      <c r="W44" s="6">
        <v>120000</v>
      </c>
      <c r="X44" s="6"/>
      <c r="Y44" s="6"/>
      <c r="Z44" s="6"/>
      <c r="AA44" s="6"/>
      <c r="AB44" s="6" t="s">
        <v>1513</v>
      </c>
      <c r="AC44" s="6" t="s">
        <v>1167</v>
      </c>
      <c r="AD44" s="6" t="s">
        <v>1514</v>
      </c>
      <c r="AE44" s="6" t="s">
        <v>1515</v>
      </c>
      <c r="AF44" s="6" t="s">
        <v>1514</v>
      </c>
      <c r="AG44" s="6" t="s">
        <v>1515</v>
      </c>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row>
    <row r="45" ht="51" customHeight="1" spans="1:71">
      <c r="A45" s="6" t="s">
        <v>1670</v>
      </c>
      <c r="B45" s="6" t="s">
        <v>1648</v>
      </c>
      <c r="C45" s="6" t="s">
        <v>557</v>
      </c>
      <c r="D45" s="6"/>
      <c r="E45" s="6" t="s">
        <v>1262</v>
      </c>
      <c r="F45" s="6"/>
      <c r="G45" s="6" t="s">
        <v>133</v>
      </c>
      <c r="H45" s="6"/>
      <c r="I45" s="6">
        <v>202405</v>
      </c>
      <c r="J45" s="6">
        <v>202512</v>
      </c>
      <c r="K45" s="6" t="s">
        <v>95</v>
      </c>
      <c r="L45" s="6"/>
      <c r="M45" s="6"/>
      <c r="N45" s="6"/>
      <c r="O45" s="6"/>
      <c r="P45" s="6"/>
      <c r="Q45" s="6"/>
      <c r="R45" s="6"/>
      <c r="S45" s="6"/>
      <c r="T45" s="6" t="s">
        <v>122</v>
      </c>
      <c r="U45" s="6"/>
      <c r="V45" s="6"/>
      <c r="W45" s="6">
        <v>10000</v>
      </c>
      <c r="X45" s="6"/>
      <c r="Y45" s="6"/>
      <c r="Z45" s="6" t="s">
        <v>129</v>
      </c>
      <c r="AA45" s="6"/>
      <c r="AB45" s="6" t="s">
        <v>1649</v>
      </c>
      <c r="AC45" s="6"/>
      <c r="AD45" s="6"/>
      <c r="AE45" s="6"/>
      <c r="AF45" s="6"/>
      <c r="AG45" s="6"/>
      <c r="AH45" s="6"/>
      <c r="AI45" s="6"/>
      <c r="AJ45" s="6"/>
      <c r="AK45" s="7"/>
      <c r="AL45" s="7"/>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13"/>
      <c r="BP45" s="13" t="s">
        <v>425</v>
      </c>
      <c r="BQ45" s="13"/>
      <c r="BR45" s="13"/>
      <c r="BS45" s="13"/>
    </row>
    <row r="46" ht="51" customHeight="1" spans="1:71">
      <c r="A46" s="6" t="s">
        <v>1670</v>
      </c>
      <c r="B46" s="6" t="s">
        <v>1564</v>
      </c>
      <c r="C46" s="6" t="s">
        <v>1565</v>
      </c>
      <c r="D46" s="6"/>
      <c r="E46" s="6" t="s">
        <v>124</v>
      </c>
      <c r="F46" s="6"/>
      <c r="G46" s="6" t="s">
        <v>44</v>
      </c>
      <c r="H46" s="6"/>
      <c r="I46" s="6">
        <v>202204</v>
      </c>
      <c r="J46" s="6">
        <v>202406</v>
      </c>
      <c r="K46" s="6" t="s">
        <v>95</v>
      </c>
      <c r="L46" s="6"/>
      <c r="M46" s="6"/>
      <c r="N46" s="6"/>
      <c r="O46" s="6"/>
      <c r="P46" s="6"/>
      <c r="Q46" s="6"/>
      <c r="R46" s="6"/>
      <c r="S46" s="6"/>
      <c r="T46" s="6" t="s">
        <v>122</v>
      </c>
      <c r="U46" s="6"/>
      <c r="V46" s="6"/>
      <c r="W46" s="6">
        <v>8000</v>
      </c>
      <c r="X46" s="6"/>
      <c r="Y46" s="6"/>
      <c r="Z46" s="6" t="s">
        <v>16</v>
      </c>
      <c r="AA46" s="6"/>
      <c r="AB46" s="6" t="s">
        <v>1566</v>
      </c>
      <c r="AC46" s="6" t="s">
        <v>1446</v>
      </c>
      <c r="AD46" s="6"/>
      <c r="AE46" s="6"/>
      <c r="AF46" s="6"/>
      <c r="AG46" s="6"/>
      <c r="AH46" s="6"/>
      <c r="AI46" s="6"/>
      <c r="AJ46" s="6"/>
      <c r="AK46" s="7"/>
      <c r="AL46" s="7"/>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13"/>
      <c r="BP46" s="13" t="s">
        <v>425</v>
      </c>
      <c r="BQ46" s="13"/>
      <c r="BR46" s="13"/>
      <c r="BS46" s="13"/>
    </row>
    <row r="47" ht="51" customHeight="1" spans="1:71">
      <c r="A47" s="6" t="s">
        <v>1670</v>
      </c>
      <c r="B47" s="6" t="s">
        <v>1671</v>
      </c>
      <c r="C47" s="6" t="s">
        <v>1672</v>
      </c>
      <c r="D47" s="6"/>
      <c r="E47" s="6" t="s">
        <v>124</v>
      </c>
      <c r="F47" s="6"/>
      <c r="G47" s="6" t="s">
        <v>13</v>
      </c>
      <c r="H47" s="6"/>
      <c r="I47" s="6">
        <v>202301</v>
      </c>
      <c r="J47" s="6">
        <v>202412</v>
      </c>
      <c r="K47" s="6" t="s">
        <v>95</v>
      </c>
      <c r="L47" s="6"/>
      <c r="M47" s="6"/>
      <c r="N47" s="6"/>
      <c r="O47" s="6"/>
      <c r="P47" s="6"/>
      <c r="Q47" s="6"/>
      <c r="R47" s="6"/>
      <c r="S47" s="6"/>
      <c r="T47" s="6" t="s">
        <v>122</v>
      </c>
      <c r="U47" s="6"/>
      <c r="V47" s="6"/>
      <c r="W47" s="6">
        <v>13000</v>
      </c>
      <c r="X47" s="6"/>
      <c r="Y47" s="6"/>
      <c r="Z47" s="6" t="s">
        <v>16</v>
      </c>
      <c r="AA47" s="6"/>
      <c r="AB47" s="6" t="s">
        <v>1673</v>
      </c>
      <c r="AC47" s="6" t="s">
        <v>1446</v>
      </c>
      <c r="AD47" s="6"/>
      <c r="AE47" s="6"/>
      <c r="AF47" s="6"/>
      <c r="AG47" s="6"/>
      <c r="AH47" s="6"/>
      <c r="AI47" s="6"/>
      <c r="AJ47" s="6"/>
      <c r="AK47" s="7"/>
      <c r="AL47" s="7"/>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13"/>
      <c r="BP47" s="13" t="s">
        <v>425</v>
      </c>
      <c r="BQ47" s="13"/>
      <c r="BR47" s="13"/>
      <c r="BS47" s="13"/>
    </row>
    <row r="56" spans="24:24">
      <c r="X56" s="3">
        <f>36/96</f>
        <v>0.375</v>
      </c>
    </row>
    <row r="66" spans="28:28">
      <c r="AB66" s="21">
        <f>60/96</f>
        <v>0.625</v>
      </c>
    </row>
  </sheetData>
  <autoFilter ref="A5:BS28">
    <extLst/>
  </autoFilter>
  <mergeCells count="49">
    <mergeCell ref="A1:B1"/>
    <mergeCell ref="A2:BN2"/>
    <mergeCell ref="AH4:AI4"/>
    <mergeCell ref="AN4:AP4"/>
    <mergeCell ref="AQ4:AS4"/>
    <mergeCell ref="AT4:AV4"/>
    <mergeCell ref="AW4:AY4"/>
    <mergeCell ref="AZ4:BB4"/>
    <mergeCell ref="BC4:BE4"/>
    <mergeCell ref="BF4:BH4"/>
    <mergeCell ref="BI4:BK4"/>
    <mergeCell ref="BL4:BN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J4:AJ5"/>
    <mergeCell ref="AK4:AK5"/>
    <mergeCell ref="AL4:AL5"/>
    <mergeCell ref="AM4:AM5"/>
  </mergeCells>
  <conditionalFormatting sqref="B14">
    <cfRule type="duplicateValues" dxfId="0" priority="18"/>
  </conditionalFormatting>
  <conditionalFormatting sqref="B17">
    <cfRule type="duplicateValues" dxfId="0" priority="14"/>
    <cfRule type="duplicateValues" dxfId="0" priority="15"/>
  </conditionalFormatting>
  <conditionalFormatting sqref="B24">
    <cfRule type="duplicateValues" dxfId="0" priority="4"/>
    <cfRule type="duplicateValues" dxfId="0" priority="5"/>
    <cfRule type="duplicateValues" dxfId="0" priority="6"/>
  </conditionalFormatting>
  <conditionalFormatting sqref="B28">
    <cfRule type="duplicateValues" dxfId="0" priority="1"/>
    <cfRule type="duplicateValues" dxfId="0" priority="2"/>
    <cfRule type="duplicateValues" dxfId="0" priority="3"/>
  </conditionalFormatting>
  <conditionalFormatting sqref="B2:B16 B18:B23 B25:B27 B29:B1048576">
    <cfRule type="duplicateValues" dxfId="0" priority="16"/>
    <cfRule type="duplicateValues" dxfId="0" priority="17"/>
  </conditionalFormatting>
  <conditionalFormatting sqref="B18:B23 B25:B27 B45:B47 B15:B16">
    <cfRule type="duplicateValues" dxfId="0" priority="19"/>
  </conditionalFormatting>
  <dataValidations count="2">
    <dataValidation type="list" allowBlank="1" showInputMessage="1" showErrorMessage="1" sqref="T2 T3">
      <formula1>"农林水利生态,工业,基础设施,交通,商贸流通,社会事业,文化旅游,房地产"</formula1>
    </dataValidation>
    <dataValidation allowBlank="1" showInputMessage="1" showErrorMessage="1" sqref="AH4:AH5 AJ4:AM5"/>
  </dataValidations>
  <printOptions horizontalCentered="1"/>
  <pageMargins left="0.25" right="0.25" top="0.75" bottom="0.75" header="0.298611111111111" footer="0.298611111111111"/>
  <pageSetup paperSize="8" scale="1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N47"/>
  <sheetViews>
    <sheetView view="pageBreakPreview" zoomScaleNormal="70" workbookViewId="0">
      <pane xSplit="2" ySplit="3" topLeftCell="C24" activePane="bottomRight" state="frozenSplit"/>
      <selection/>
      <selection pane="topRight"/>
      <selection pane="bottomLeft"/>
      <selection pane="bottomRight" activeCell="H16" sqref="H16"/>
    </sheetView>
  </sheetViews>
  <sheetFormatPr defaultColWidth="9" defaultRowHeight="13.5"/>
  <cols>
    <col min="1" max="1" width="5.88333333333333" style="3" customWidth="1"/>
    <col min="2" max="2" width="21.25" style="3" customWidth="1"/>
    <col min="3" max="3" width="18" style="3" customWidth="1"/>
    <col min="4" max="4" width="9" style="3"/>
    <col min="5" max="5" width="9" style="3" hidden="1" customWidth="1" outlineLevel="1"/>
    <col min="6" max="6" width="9" style="3" collapsed="1"/>
    <col min="7" max="7" width="11.5" style="3" hidden="1" outlineLevel="1"/>
    <col min="8" max="8" width="9.38333333333333" style="3" collapsed="1"/>
    <col min="9" max="10" width="9.38333333333333" style="3"/>
    <col min="11" max="11" width="13.25" style="3" hidden="1" customWidth="1"/>
    <col min="12" max="12" width="9" style="3" hidden="1" customWidth="1"/>
    <col min="13" max="14" width="9" style="3" hidden="1" customWidth="1" outlineLevel="1"/>
    <col min="15" max="15" width="12.3833333333333" style="3" customWidth="1" collapsed="1"/>
    <col min="16" max="17" width="9" style="3" hidden="1" customWidth="1" outlineLevel="1"/>
    <col min="18" max="18" width="12.6333333333333" style="3" collapsed="1"/>
    <col min="19" max="19" width="12.6333333333333" style="3"/>
    <col min="20" max="20" width="9" style="3" hidden="1" customWidth="1" outlineLevel="1"/>
    <col min="21" max="21" width="9" style="3" collapsed="1"/>
    <col min="22" max="22" width="15.75" style="3" hidden="1" customWidth="1" outlineLevel="1"/>
    <col min="23" max="23" width="34.5" style="3" customWidth="1" collapsed="1"/>
    <col min="24" max="24" width="9" style="3"/>
    <col min="25" max="25" width="9" style="3" hidden="1" customWidth="1" outlineLevel="1"/>
    <col min="26" max="26" width="12.6333333333333" style="3" hidden="1" customWidth="1" outlineLevel="1"/>
    <col min="27" max="27" width="9" style="3" customWidth="1" collapsed="1"/>
    <col min="28" max="28" width="12.6333333333333" style="3" customWidth="1"/>
    <col min="29" max="61" width="9" style="3" hidden="1" customWidth="1" outlineLevel="1"/>
    <col min="62" max="62" width="9" style="3" collapsed="1"/>
    <col min="63" max="63" width="9" style="3"/>
    <col min="64" max="64" width="12.6333333333333" style="3"/>
    <col min="65" max="16384" width="9" style="3"/>
  </cols>
  <sheetData>
    <row r="1" s="1" customFormat="1" ht="41.1" customHeight="1" spans="1:61">
      <c r="A1" s="4" t="s">
        <v>1523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2" customFormat="1" ht="26.1" customHeight="1" spans="1:61">
      <c r="A2" s="5" t="s">
        <v>2</v>
      </c>
      <c r="B2" s="5" t="s">
        <v>3</v>
      </c>
      <c r="C2" s="5" t="s">
        <v>298</v>
      </c>
      <c r="D2" s="5" t="s">
        <v>1044</v>
      </c>
      <c r="E2" s="5" t="s">
        <v>1045</v>
      </c>
      <c r="F2" s="5" t="s">
        <v>4</v>
      </c>
      <c r="G2" s="5" t="s">
        <v>303</v>
      </c>
      <c r="H2" s="5" t="s">
        <v>304</v>
      </c>
      <c r="I2" s="5" t="s">
        <v>305</v>
      </c>
      <c r="J2" s="5" t="s">
        <v>5</v>
      </c>
      <c r="K2" s="5" t="s">
        <v>1176</v>
      </c>
      <c r="L2" s="5" t="s">
        <v>306</v>
      </c>
      <c r="M2" s="5" t="s">
        <v>307</v>
      </c>
      <c r="N2" s="5" t="s">
        <v>1286</v>
      </c>
      <c r="O2" s="5" t="s">
        <v>6</v>
      </c>
      <c r="P2" s="5" t="s">
        <v>316</v>
      </c>
      <c r="Q2" s="5" t="s">
        <v>317</v>
      </c>
      <c r="R2" s="8" t="s">
        <v>7</v>
      </c>
      <c r="S2" s="8" t="s">
        <v>8</v>
      </c>
      <c r="T2" s="5" t="s">
        <v>319</v>
      </c>
      <c r="U2" s="5" t="s">
        <v>9</v>
      </c>
      <c r="V2" s="5" t="s">
        <v>1287</v>
      </c>
      <c r="W2" s="5" t="s">
        <v>10</v>
      </c>
      <c r="X2" s="5" t="s">
        <v>11</v>
      </c>
      <c r="Y2" s="5" t="s">
        <v>323</v>
      </c>
      <c r="Z2" s="5" t="s">
        <v>324</v>
      </c>
      <c r="AA2" s="5" t="s">
        <v>325</v>
      </c>
      <c r="AB2" s="5" t="s">
        <v>326</v>
      </c>
      <c r="AC2" s="8" t="s">
        <v>327</v>
      </c>
      <c r="AD2" s="8"/>
      <c r="AE2" s="8" t="s">
        <v>328</v>
      </c>
      <c r="AF2" s="8" t="s">
        <v>329</v>
      </c>
      <c r="AG2" s="8" t="s">
        <v>330</v>
      </c>
      <c r="AH2" s="8" t="s">
        <v>331</v>
      </c>
      <c r="AI2" s="5" t="s">
        <v>343</v>
      </c>
      <c r="AJ2" s="5"/>
      <c r="AK2" s="5"/>
      <c r="AL2" s="5" t="s">
        <v>344</v>
      </c>
      <c r="AM2" s="5"/>
      <c r="AN2" s="5"/>
      <c r="AO2" s="5" t="s">
        <v>1048</v>
      </c>
      <c r="AP2" s="5"/>
      <c r="AQ2" s="5"/>
      <c r="AR2" s="5" t="s">
        <v>346</v>
      </c>
      <c r="AS2" s="5"/>
      <c r="AT2" s="5"/>
      <c r="AU2" s="5" t="s">
        <v>347</v>
      </c>
      <c r="AV2" s="5"/>
      <c r="AW2" s="5"/>
      <c r="AX2" s="10" t="s">
        <v>348</v>
      </c>
      <c r="AY2" s="10"/>
      <c r="AZ2" s="10"/>
      <c r="BA2" s="10" t="s">
        <v>349</v>
      </c>
      <c r="BB2" s="10"/>
      <c r="BC2" s="10"/>
      <c r="BD2" s="10" t="s">
        <v>350</v>
      </c>
      <c r="BE2" s="10"/>
      <c r="BF2" s="10"/>
      <c r="BG2" s="10" t="s">
        <v>351</v>
      </c>
      <c r="BH2" s="10"/>
      <c r="BI2" s="10"/>
    </row>
    <row r="3" s="2" customFormat="1" ht="44.1" customHeight="1" spans="1:62">
      <c r="A3" s="5"/>
      <c r="B3" s="5"/>
      <c r="C3" s="5"/>
      <c r="D3" s="5"/>
      <c r="E3" s="5"/>
      <c r="F3" s="5"/>
      <c r="G3" s="5"/>
      <c r="H3" s="5"/>
      <c r="I3" s="5"/>
      <c r="J3" s="5"/>
      <c r="K3" s="5"/>
      <c r="L3" s="5"/>
      <c r="M3" s="5"/>
      <c r="N3" s="5"/>
      <c r="O3" s="5"/>
      <c r="P3" s="5"/>
      <c r="Q3" s="5"/>
      <c r="R3" s="8"/>
      <c r="S3" s="8"/>
      <c r="T3" s="5"/>
      <c r="U3" s="5"/>
      <c r="V3" s="5"/>
      <c r="W3" s="5"/>
      <c r="X3" s="5"/>
      <c r="Y3" s="5"/>
      <c r="Z3" s="5"/>
      <c r="AA3" s="5"/>
      <c r="AB3" s="5"/>
      <c r="AC3" s="8" t="s">
        <v>361</v>
      </c>
      <c r="AD3" s="5" t="s">
        <v>362</v>
      </c>
      <c r="AE3" s="8"/>
      <c r="AF3" s="8"/>
      <c r="AG3" s="8"/>
      <c r="AH3" s="8"/>
      <c r="AI3" s="5" t="s">
        <v>357</v>
      </c>
      <c r="AJ3" s="5" t="s">
        <v>359</v>
      </c>
      <c r="AK3" s="5" t="s">
        <v>358</v>
      </c>
      <c r="AL3" s="5" t="s">
        <v>357</v>
      </c>
      <c r="AM3" s="5" t="s">
        <v>359</v>
      </c>
      <c r="AN3" s="5" t="s">
        <v>358</v>
      </c>
      <c r="AO3" s="5" t="s">
        <v>357</v>
      </c>
      <c r="AP3" s="5" t="s">
        <v>359</v>
      </c>
      <c r="AQ3" s="5" t="s">
        <v>358</v>
      </c>
      <c r="AR3" s="5" t="s">
        <v>357</v>
      </c>
      <c r="AS3" s="5" t="s">
        <v>359</v>
      </c>
      <c r="AT3" s="5" t="s">
        <v>358</v>
      </c>
      <c r="AU3" s="5" t="s">
        <v>357</v>
      </c>
      <c r="AV3" s="5" t="s">
        <v>359</v>
      </c>
      <c r="AW3" s="5" t="s">
        <v>358</v>
      </c>
      <c r="AX3" s="5" t="s">
        <v>357</v>
      </c>
      <c r="AY3" s="5" t="s">
        <v>359</v>
      </c>
      <c r="AZ3" s="5" t="s">
        <v>358</v>
      </c>
      <c r="BA3" s="5" t="s">
        <v>357</v>
      </c>
      <c r="BB3" s="5" t="s">
        <v>359</v>
      </c>
      <c r="BC3" s="5" t="s">
        <v>358</v>
      </c>
      <c r="BD3" s="5" t="s">
        <v>357</v>
      </c>
      <c r="BE3" s="5" t="s">
        <v>359</v>
      </c>
      <c r="BF3" s="5" t="s">
        <v>358</v>
      </c>
      <c r="BG3" s="5" t="s">
        <v>357</v>
      </c>
      <c r="BH3" s="5" t="s">
        <v>359</v>
      </c>
      <c r="BI3" s="5" t="s">
        <v>358</v>
      </c>
      <c r="BJ3" s="12" t="s">
        <v>372</v>
      </c>
    </row>
    <row r="4" ht="78" customHeight="1" spans="1:62">
      <c r="A4" s="6" t="s">
        <v>1524</v>
      </c>
      <c r="B4" s="6" t="s">
        <v>1342</v>
      </c>
      <c r="C4" s="7" t="s">
        <v>1343</v>
      </c>
      <c r="D4" s="6" t="s">
        <v>1051</v>
      </c>
      <c r="E4" s="6" t="s">
        <v>1344</v>
      </c>
      <c r="F4" s="6" t="s">
        <v>44</v>
      </c>
      <c r="G4" s="6">
        <v>202105</v>
      </c>
      <c r="H4" s="6">
        <v>202401</v>
      </c>
      <c r="I4" s="6">
        <v>202412</v>
      </c>
      <c r="J4" s="7" t="s">
        <v>95</v>
      </c>
      <c r="K4" s="7"/>
      <c r="L4" s="7"/>
      <c r="M4" s="7"/>
      <c r="N4" s="7">
        <v>1</v>
      </c>
      <c r="O4" s="6" t="s">
        <v>122</v>
      </c>
      <c r="P4" s="6"/>
      <c r="Q4" s="6"/>
      <c r="R4" s="6">
        <v>7923</v>
      </c>
      <c r="S4" s="6">
        <v>4000</v>
      </c>
      <c r="T4" s="6"/>
      <c r="U4" s="6" t="s">
        <v>16</v>
      </c>
      <c r="V4" s="6"/>
      <c r="W4" s="6" t="s">
        <v>1345</v>
      </c>
      <c r="X4" s="6" t="s">
        <v>1346</v>
      </c>
      <c r="Y4" s="6"/>
      <c r="Z4" s="6"/>
      <c r="AA4" s="7" t="s">
        <v>1347</v>
      </c>
      <c r="AB4" s="7">
        <v>15904726619</v>
      </c>
      <c r="AC4" s="7"/>
      <c r="AD4" s="7"/>
      <c r="AE4" s="7"/>
      <c r="AF4" s="7"/>
      <c r="AG4" s="7"/>
      <c r="AH4" s="7"/>
      <c r="AI4" s="7" t="s">
        <v>379</v>
      </c>
      <c r="AJ4" s="7" t="s">
        <v>387</v>
      </c>
      <c r="AK4" s="7"/>
      <c r="AL4" s="7" t="s">
        <v>394</v>
      </c>
      <c r="AM4" s="7"/>
      <c r="AN4" s="7"/>
      <c r="AO4" s="7" t="s">
        <v>394</v>
      </c>
      <c r="AP4" s="7"/>
      <c r="AQ4" s="7"/>
      <c r="AR4" s="7" t="s">
        <v>394</v>
      </c>
      <c r="AS4" s="7"/>
      <c r="AT4" s="7"/>
      <c r="AU4" s="7" t="s">
        <v>394</v>
      </c>
      <c r="AV4" s="7"/>
      <c r="AW4" s="7"/>
      <c r="AX4" s="7" t="s">
        <v>394</v>
      </c>
      <c r="AY4" s="7"/>
      <c r="AZ4" s="7"/>
      <c r="BA4" s="11" t="s">
        <v>394</v>
      </c>
      <c r="BB4" s="11"/>
      <c r="BC4" s="11"/>
      <c r="BD4" s="11" t="s">
        <v>394</v>
      </c>
      <c r="BE4" s="11"/>
      <c r="BF4" s="11"/>
      <c r="BG4" s="11" t="s">
        <v>394</v>
      </c>
      <c r="BH4" s="11"/>
      <c r="BI4" s="11"/>
      <c r="BJ4" s="3" t="s">
        <v>386</v>
      </c>
    </row>
    <row r="5" ht="102.95" customHeight="1" spans="1:66">
      <c r="A5" s="6" t="s">
        <v>1528</v>
      </c>
      <c r="B5" s="6" t="s">
        <v>1674</v>
      </c>
      <c r="C5" s="6" t="s">
        <v>557</v>
      </c>
      <c r="D5" s="6" t="s">
        <v>608</v>
      </c>
      <c r="E5" s="6"/>
      <c r="F5" s="6" t="s">
        <v>133</v>
      </c>
      <c r="G5" s="6"/>
      <c r="H5" s="6">
        <v>202405</v>
      </c>
      <c r="I5" s="6">
        <v>202512</v>
      </c>
      <c r="J5" s="6" t="s">
        <v>95</v>
      </c>
      <c r="K5" s="6"/>
      <c r="L5" s="6"/>
      <c r="M5" s="6"/>
      <c r="N5" s="6"/>
      <c r="O5" s="6" t="s">
        <v>122</v>
      </c>
      <c r="P5" s="6"/>
      <c r="Q5" s="6"/>
      <c r="R5" s="6">
        <v>5500</v>
      </c>
      <c r="S5" s="6">
        <f t="shared" ref="S5:S13" si="0">R5/2</f>
        <v>2750</v>
      </c>
      <c r="T5" s="6"/>
      <c r="U5" s="6" t="s">
        <v>129</v>
      </c>
      <c r="V5" s="6"/>
      <c r="W5" s="6" t="s">
        <v>1675</v>
      </c>
      <c r="X5" s="6" t="s">
        <v>1646</v>
      </c>
      <c r="Y5" s="6"/>
      <c r="Z5" s="6"/>
      <c r="AA5" s="6"/>
      <c r="AB5" s="6"/>
      <c r="AC5" s="6"/>
      <c r="AD5" s="6"/>
      <c r="AE5" s="6"/>
      <c r="AF5" s="7"/>
      <c r="AG5" s="7"/>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13"/>
      <c r="BK5" s="13" t="s">
        <v>425</v>
      </c>
      <c r="BL5" s="13"/>
      <c r="BM5" s="13"/>
      <c r="BN5" s="13"/>
    </row>
    <row r="6" ht="119.1" customHeight="1" spans="1:66">
      <c r="A6" s="6" t="s">
        <v>1532</v>
      </c>
      <c r="B6" s="6" t="s">
        <v>1655</v>
      </c>
      <c r="C6" s="6" t="s">
        <v>1656</v>
      </c>
      <c r="D6" s="6" t="s">
        <v>608</v>
      </c>
      <c r="E6" s="6"/>
      <c r="F6" s="6" t="s">
        <v>133</v>
      </c>
      <c r="G6" s="6"/>
      <c r="H6" s="6">
        <v>202405</v>
      </c>
      <c r="I6" s="6">
        <v>202512</v>
      </c>
      <c r="J6" s="6" t="s">
        <v>95</v>
      </c>
      <c r="K6" s="6"/>
      <c r="L6" s="6"/>
      <c r="M6" s="6"/>
      <c r="N6" s="6"/>
      <c r="O6" s="6" t="s">
        <v>122</v>
      </c>
      <c r="P6" s="6"/>
      <c r="Q6" s="6"/>
      <c r="R6" s="6">
        <v>8200</v>
      </c>
      <c r="S6" s="6">
        <f t="shared" si="0"/>
        <v>4100</v>
      </c>
      <c r="T6" s="6"/>
      <c r="U6" s="6" t="s">
        <v>129</v>
      </c>
      <c r="V6" s="6"/>
      <c r="W6" s="6" t="s">
        <v>1676</v>
      </c>
      <c r="X6" s="6" t="s">
        <v>1646</v>
      </c>
      <c r="Y6" s="6"/>
      <c r="Z6" s="6"/>
      <c r="AA6" s="6"/>
      <c r="AB6" s="6"/>
      <c r="AC6" s="6"/>
      <c r="AD6" s="6"/>
      <c r="AE6" s="6"/>
      <c r="AF6" s="7"/>
      <c r="AG6" s="7"/>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13"/>
      <c r="BK6" s="13" t="s">
        <v>425</v>
      </c>
      <c r="BL6" s="13"/>
      <c r="BM6" s="13"/>
      <c r="BN6" s="13"/>
    </row>
    <row r="7" ht="84" customHeight="1" spans="1:66">
      <c r="A7" s="6" t="s">
        <v>1534</v>
      </c>
      <c r="B7" s="6" t="s">
        <v>1652</v>
      </c>
      <c r="C7" s="6" t="s">
        <v>557</v>
      </c>
      <c r="D7" s="6" t="s">
        <v>608</v>
      </c>
      <c r="E7" s="6"/>
      <c r="F7" s="6" t="s">
        <v>133</v>
      </c>
      <c r="G7" s="6"/>
      <c r="H7" s="6">
        <v>202405</v>
      </c>
      <c r="I7" s="6">
        <v>202512</v>
      </c>
      <c r="J7" s="6" t="s">
        <v>95</v>
      </c>
      <c r="K7" s="6"/>
      <c r="L7" s="6"/>
      <c r="M7" s="6"/>
      <c r="N7" s="6"/>
      <c r="O7" s="6" t="s">
        <v>122</v>
      </c>
      <c r="P7" s="6"/>
      <c r="Q7" s="6"/>
      <c r="R7" s="6">
        <v>8700</v>
      </c>
      <c r="S7" s="6">
        <f t="shared" si="0"/>
        <v>4350</v>
      </c>
      <c r="T7" s="6"/>
      <c r="U7" s="6" t="s">
        <v>129</v>
      </c>
      <c r="V7" s="6"/>
      <c r="W7" s="6" t="s">
        <v>1653</v>
      </c>
      <c r="X7" s="6" t="s">
        <v>1646</v>
      </c>
      <c r="Y7" s="6"/>
      <c r="Z7" s="6"/>
      <c r="AA7" s="6"/>
      <c r="AB7" s="6"/>
      <c r="AC7" s="6"/>
      <c r="AD7" s="6"/>
      <c r="AE7" s="6"/>
      <c r="AF7" s="7"/>
      <c r="AG7" s="7"/>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13"/>
      <c r="BK7" s="13" t="s">
        <v>425</v>
      </c>
      <c r="BL7" s="13"/>
      <c r="BM7" s="13"/>
      <c r="BN7" s="13"/>
    </row>
    <row r="8" ht="123.95" customHeight="1" spans="1:66">
      <c r="A8" s="6" t="s">
        <v>1539</v>
      </c>
      <c r="B8" s="6" t="s">
        <v>1644</v>
      </c>
      <c r="C8" s="6" t="s">
        <v>557</v>
      </c>
      <c r="D8" s="6" t="s">
        <v>608</v>
      </c>
      <c r="E8" s="6"/>
      <c r="F8" s="6" t="s">
        <v>133</v>
      </c>
      <c r="G8" s="6"/>
      <c r="H8" s="6">
        <v>202405</v>
      </c>
      <c r="I8" s="6">
        <v>202512</v>
      </c>
      <c r="J8" s="6" t="s">
        <v>95</v>
      </c>
      <c r="K8" s="6"/>
      <c r="L8" s="6"/>
      <c r="M8" s="6"/>
      <c r="N8" s="6"/>
      <c r="O8" s="6" t="s">
        <v>122</v>
      </c>
      <c r="P8" s="6"/>
      <c r="Q8" s="6"/>
      <c r="R8" s="6">
        <v>12000</v>
      </c>
      <c r="S8" s="6">
        <f t="shared" si="0"/>
        <v>6000</v>
      </c>
      <c r="T8" s="6"/>
      <c r="U8" s="6" t="s">
        <v>129</v>
      </c>
      <c r="V8" s="6"/>
      <c r="W8" s="6" t="s">
        <v>1677</v>
      </c>
      <c r="X8" s="6" t="s">
        <v>1646</v>
      </c>
      <c r="Y8" s="6"/>
      <c r="Z8" s="6"/>
      <c r="AA8" s="6"/>
      <c r="AB8" s="6"/>
      <c r="AC8" s="6"/>
      <c r="AD8" s="6"/>
      <c r="AE8" s="6"/>
      <c r="AF8" s="7"/>
      <c r="AG8" s="7"/>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13"/>
      <c r="BK8" s="13" t="s">
        <v>425</v>
      </c>
      <c r="BL8" s="13"/>
      <c r="BM8" s="13"/>
      <c r="BN8" s="13"/>
    </row>
    <row r="9" ht="51" customHeight="1" spans="1:66">
      <c r="A9" s="6" t="s">
        <v>1543</v>
      </c>
      <c r="B9" s="6" t="s">
        <v>1648</v>
      </c>
      <c r="C9" s="6" t="s">
        <v>557</v>
      </c>
      <c r="D9" s="6" t="s">
        <v>1262</v>
      </c>
      <c r="E9" s="6"/>
      <c r="F9" s="6" t="s">
        <v>133</v>
      </c>
      <c r="G9" s="6"/>
      <c r="H9" s="6">
        <v>202405</v>
      </c>
      <c r="I9" s="6">
        <v>202512</v>
      </c>
      <c r="J9" s="6" t="s">
        <v>95</v>
      </c>
      <c r="K9" s="6"/>
      <c r="L9" s="6"/>
      <c r="M9" s="6"/>
      <c r="N9" s="6"/>
      <c r="O9" s="6" t="s">
        <v>122</v>
      </c>
      <c r="P9" s="6"/>
      <c r="Q9" s="6"/>
      <c r="R9" s="6">
        <v>10000</v>
      </c>
      <c r="S9" s="6">
        <f t="shared" si="0"/>
        <v>5000</v>
      </c>
      <c r="T9" s="6"/>
      <c r="U9" s="6" t="s">
        <v>129</v>
      </c>
      <c r="V9" s="6"/>
      <c r="W9" s="6" t="s">
        <v>1649</v>
      </c>
      <c r="X9" s="6"/>
      <c r="Y9" s="6"/>
      <c r="Z9" s="6"/>
      <c r="AA9" s="6"/>
      <c r="AB9" s="6"/>
      <c r="AC9" s="6"/>
      <c r="AD9" s="6"/>
      <c r="AE9" s="6"/>
      <c r="AF9" s="7"/>
      <c r="AG9" s="7"/>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13"/>
      <c r="BK9" s="13" t="s">
        <v>425</v>
      </c>
      <c r="BL9" s="13"/>
      <c r="BM9" s="13"/>
      <c r="BN9" s="13"/>
    </row>
    <row r="10" ht="51" customHeight="1" spans="1:66">
      <c r="A10" s="6" t="s">
        <v>1547</v>
      </c>
      <c r="B10" s="6" t="s">
        <v>1564</v>
      </c>
      <c r="C10" s="6" t="s">
        <v>1565</v>
      </c>
      <c r="D10" s="6" t="s">
        <v>124</v>
      </c>
      <c r="E10" s="6"/>
      <c r="F10" s="6" t="s">
        <v>44</v>
      </c>
      <c r="G10" s="6"/>
      <c r="H10" s="6">
        <v>202204</v>
      </c>
      <c r="I10" s="6">
        <v>202406</v>
      </c>
      <c r="J10" s="6" t="s">
        <v>95</v>
      </c>
      <c r="K10" s="6"/>
      <c r="L10" s="6"/>
      <c r="M10" s="6"/>
      <c r="N10" s="6"/>
      <c r="O10" s="6" t="s">
        <v>122</v>
      </c>
      <c r="P10" s="6"/>
      <c r="Q10" s="6"/>
      <c r="R10" s="6">
        <v>8000</v>
      </c>
      <c r="S10" s="6">
        <f t="shared" si="0"/>
        <v>4000</v>
      </c>
      <c r="T10" s="6"/>
      <c r="U10" s="6" t="s">
        <v>16</v>
      </c>
      <c r="V10" s="6"/>
      <c r="W10" s="6" t="s">
        <v>1566</v>
      </c>
      <c r="X10" s="6" t="s">
        <v>1446</v>
      </c>
      <c r="Y10" s="6"/>
      <c r="Z10" s="6"/>
      <c r="AA10" s="6"/>
      <c r="AB10" s="6"/>
      <c r="AC10" s="6"/>
      <c r="AD10" s="6"/>
      <c r="AE10" s="6"/>
      <c r="AF10" s="7"/>
      <c r="AG10" s="7"/>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13"/>
      <c r="BK10" s="13" t="s">
        <v>425</v>
      </c>
      <c r="BL10" s="13"/>
      <c r="BM10" s="13"/>
      <c r="BN10" s="13"/>
    </row>
    <row r="11" ht="51" customHeight="1" spans="1:66">
      <c r="A11" s="6" t="s">
        <v>1550</v>
      </c>
      <c r="B11" s="6" t="s">
        <v>1671</v>
      </c>
      <c r="C11" s="6" t="s">
        <v>1672</v>
      </c>
      <c r="D11" s="6" t="s">
        <v>124</v>
      </c>
      <c r="E11" s="6"/>
      <c r="F11" s="6" t="s">
        <v>13</v>
      </c>
      <c r="G11" s="6"/>
      <c r="H11" s="6">
        <v>202301</v>
      </c>
      <c r="I11" s="6">
        <v>202412</v>
      </c>
      <c r="J11" s="6" t="s">
        <v>95</v>
      </c>
      <c r="K11" s="6"/>
      <c r="L11" s="6"/>
      <c r="M11" s="6"/>
      <c r="N11" s="6"/>
      <c r="O11" s="6" t="s">
        <v>122</v>
      </c>
      <c r="P11" s="6"/>
      <c r="Q11" s="6"/>
      <c r="R11" s="6">
        <v>13000</v>
      </c>
      <c r="S11" s="6">
        <f t="shared" si="0"/>
        <v>6500</v>
      </c>
      <c r="T11" s="6"/>
      <c r="U11" s="6" t="s">
        <v>16</v>
      </c>
      <c r="V11" s="6"/>
      <c r="W11" s="6" t="s">
        <v>1673</v>
      </c>
      <c r="X11" s="6" t="s">
        <v>1446</v>
      </c>
      <c r="Y11" s="6"/>
      <c r="Z11" s="6"/>
      <c r="AA11" s="6"/>
      <c r="AB11" s="6"/>
      <c r="AC11" s="6"/>
      <c r="AD11" s="6"/>
      <c r="AE11" s="6"/>
      <c r="AF11" s="7"/>
      <c r="AG11" s="7"/>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13"/>
      <c r="BK11" s="13" t="s">
        <v>425</v>
      </c>
      <c r="BL11" s="13"/>
      <c r="BM11" s="13"/>
      <c r="BN11" s="13"/>
    </row>
    <row r="12" ht="69" customHeight="1" spans="1:66">
      <c r="A12" s="6" t="s">
        <v>1555</v>
      </c>
      <c r="B12" s="6" t="s">
        <v>1663</v>
      </c>
      <c r="C12" s="6" t="s">
        <v>557</v>
      </c>
      <c r="D12" s="6" t="s">
        <v>608</v>
      </c>
      <c r="E12" s="6"/>
      <c r="F12" s="6" t="s">
        <v>133</v>
      </c>
      <c r="G12" s="6"/>
      <c r="H12" s="6">
        <v>202405</v>
      </c>
      <c r="I12" s="6">
        <v>202512</v>
      </c>
      <c r="J12" s="6" t="s">
        <v>95</v>
      </c>
      <c r="K12" s="6"/>
      <c r="L12" s="6"/>
      <c r="M12" s="6"/>
      <c r="N12" s="6"/>
      <c r="O12" s="6" t="s">
        <v>122</v>
      </c>
      <c r="P12" s="6"/>
      <c r="Q12" s="6"/>
      <c r="R12" s="6">
        <v>5400</v>
      </c>
      <c r="S12" s="6">
        <f t="shared" si="0"/>
        <v>2700</v>
      </c>
      <c r="T12" s="6"/>
      <c r="U12" s="6" t="s">
        <v>129</v>
      </c>
      <c r="V12" s="6"/>
      <c r="W12" s="6" t="s">
        <v>1664</v>
      </c>
      <c r="X12" s="6" t="s">
        <v>1646</v>
      </c>
      <c r="Y12" s="6"/>
      <c r="Z12" s="6"/>
      <c r="AA12" s="6"/>
      <c r="AB12" s="6"/>
      <c r="AC12" s="6"/>
      <c r="AD12" s="6"/>
      <c r="AE12" s="6"/>
      <c r="AF12" s="7"/>
      <c r="AG12" s="7"/>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13"/>
      <c r="BK12" s="13" t="s">
        <v>425</v>
      </c>
      <c r="BL12" s="13"/>
      <c r="BM12" s="13"/>
      <c r="BN12" s="13"/>
    </row>
    <row r="13" ht="71.1" customHeight="1" spans="1:66">
      <c r="A13" s="6" t="s">
        <v>1559</v>
      </c>
      <c r="B13" s="6" t="s">
        <v>1659</v>
      </c>
      <c r="C13" s="6" t="s">
        <v>1660</v>
      </c>
      <c r="D13" s="6" t="s">
        <v>608</v>
      </c>
      <c r="E13" s="6"/>
      <c r="F13" s="6" t="s">
        <v>133</v>
      </c>
      <c r="G13" s="6"/>
      <c r="H13" s="6">
        <v>202405</v>
      </c>
      <c r="I13" s="6">
        <v>202512</v>
      </c>
      <c r="J13" s="6" t="s">
        <v>95</v>
      </c>
      <c r="K13" s="6"/>
      <c r="L13" s="6"/>
      <c r="M13" s="6"/>
      <c r="N13" s="6"/>
      <c r="O13" s="6" t="s">
        <v>122</v>
      </c>
      <c r="P13" s="6"/>
      <c r="Q13" s="6"/>
      <c r="R13" s="6">
        <v>7000</v>
      </c>
      <c r="S13" s="6">
        <f t="shared" si="0"/>
        <v>3500</v>
      </c>
      <c r="T13" s="6"/>
      <c r="U13" s="6" t="s">
        <v>129</v>
      </c>
      <c r="V13" s="6"/>
      <c r="W13" s="6" t="s">
        <v>1661</v>
      </c>
      <c r="X13" s="6" t="s">
        <v>1646</v>
      </c>
      <c r="Y13" s="6"/>
      <c r="Z13" s="6"/>
      <c r="AA13" s="6"/>
      <c r="AB13" s="6"/>
      <c r="AC13" s="6"/>
      <c r="AD13" s="6"/>
      <c r="AE13" s="6"/>
      <c r="AF13" s="7"/>
      <c r="AG13" s="7"/>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13"/>
      <c r="BK13" s="13" t="s">
        <v>425</v>
      </c>
      <c r="BL13" s="13"/>
      <c r="BM13" s="13"/>
      <c r="BN13" s="13"/>
    </row>
    <row r="14" ht="87" customHeight="1" spans="1:62">
      <c r="A14" s="6" t="s">
        <v>1595</v>
      </c>
      <c r="B14" s="6" t="s">
        <v>1574</v>
      </c>
      <c r="C14" s="7" t="s">
        <v>1575</v>
      </c>
      <c r="D14" s="6" t="s">
        <v>1051</v>
      </c>
      <c r="E14" s="6" t="s">
        <v>1166</v>
      </c>
      <c r="F14" s="6" t="s">
        <v>76</v>
      </c>
      <c r="G14" s="6">
        <v>202105</v>
      </c>
      <c r="H14" s="6">
        <v>202401</v>
      </c>
      <c r="I14" s="6">
        <v>202408</v>
      </c>
      <c r="J14" s="6" t="s">
        <v>14</v>
      </c>
      <c r="K14" s="6"/>
      <c r="L14" s="6"/>
      <c r="M14" s="6"/>
      <c r="N14" s="6" t="s">
        <v>694</v>
      </c>
      <c r="O14" s="6" t="s">
        <v>15</v>
      </c>
      <c r="P14" s="6"/>
      <c r="Q14" s="6"/>
      <c r="R14" s="6">
        <v>26000</v>
      </c>
      <c r="S14" s="6">
        <v>8000</v>
      </c>
      <c r="T14" s="6"/>
      <c r="U14" s="6" t="s">
        <v>16</v>
      </c>
      <c r="V14" s="6"/>
      <c r="W14" s="6" t="s">
        <v>1576</v>
      </c>
      <c r="X14" s="6" t="s">
        <v>1577</v>
      </c>
      <c r="Y14" s="6"/>
      <c r="Z14" s="6"/>
      <c r="AA14" s="7" t="s">
        <v>1578</v>
      </c>
      <c r="AB14" s="7" t="s">
        <v>1579</v>
      </c>
      <c r="AC14" s="7"/>
      <c r="AD14" s="7"/>
      <c r="AE14" s="7"/>
      <c r="AF14" s="7"/>
      <c r="AG14" s="7"/>
      <c r="AH14" s="7"/>
      <c r="AI14" s="7" t="s">
        <v>379</v>
      </c>
      <c r="AJ14" s="7" t="s">
        <v>387</v>
      </c>
      <c r="AK14" s="7"/>
      <c r="AL14" s="7" t="s">
        <v>394</v>
      </c>
      <c r="AM14" s="7"/>
      <c r="AN14" s="7"/>
      <c r="AO14" s="7" t="s">
        <v>394</v>
      </c>
      <c r="AP14" s="7"/>
      <c r="AQ14" s="7"/>
      <c r="AR14" s="7" t="s">
        <v>379</v>
      </c>
      <c r="AS14" s="7"/>
      <c r="AT14" s="7"/>
      <c r="AU14" s="7" t="s">
        <v>379</v>
      </c>
      <c r="AV14" s="7"/>
      <c r="AW14" s="7"/>
      <c r="AX14" s="7" t="s">
        <v>394</v>
      </c>
      <c r="AY14" s="7"/>
      <c r="AZ14" s="7"/>
      <c r="BA14" s="11" t="s">
        <v>394</v>
      </c>
      <c r="BB14" s="11"/>
      <c r="BC14" s="11"/>
      <c r="BD14" s="11" t="s">
        <v>394</v>
      </c>
      <c r="BE14" s="11"/>
      <c r="BF14" s="11"/>
      <c r="BG14" s="11" t="s">
        <v>394</v>
      </c>
      <c r="BH14" s="11"/>
      <c r="BI14" s="11"/>
      <c r="BJ14" s="3" t="s">
        <v>386</v>
      </c>
    </row>
    <row r="15" ht="156" customHeight="1" spans="1:62">
      <c r="A15" s="6" t="s">
        <v>1599</v>
      </c>
      <c r="B15" s="6" t="s">
        <v>1309</v>
      </c>
      <c r="C15" s="7" t="s">
        <v>1310</v>
      </c>
      <c r="D15" s="6" t="s">
        <v>1051</v>
      </c>
      <c r="E15" s="6" t="s">
        <v>1263</v>
      </c>
      <c r="F15" s="6" t="s">
        <v>13</v>
      </c>
      <c r="G15" s="6">
        <v>202301</v>
      </c>
      <c r="H15" s="6">
        <v>202402</v>
      </c>
      <c r="I15" s="6">
        <v>202412</v>
      </c>
      <c r="J15" s="6" t="s">
        <v>14</v>
      </c>
      <c r="K15" s="6"/>
      <c r="L15" s="6"/>
      <c r="M15" s="6"/>
      <c r="N15" s="6"/>
      <c r="O15" s="6" t="s">
        <v>1264</v>
      </c>
      <c r="P15" s="6"/>
      <c r="Q15" s="6"/>
      <c r="R15" s="6">
        <v>31500</v>
      </c>
      <c r="S15" s="6">
        <v>16000</v>
      </c>
      <c r="T15" s="6"/>
      <c r="U15" s="6" t="s">
        <v>16</v>
      </c>
      <c r="V15" s="6"/>
      <c r="W15" s="6" t="s">
        <v>1678</v>
      </c>
      <c r="X15" s="6" t="s">
        <v>1312</v>
      </c>
      <c r="Y15" s="6"/>
      <c r="Z15" s="6"/>
      <c r="AA15" s="7" t="s">
        <v>1313</v>
      </c>
      <c r="AB15" s="7">
        <v>18647988981</v>
      </c>
      <c r="AC15" s="7"/>
      <c r="AD15" s="7"/>
      <c r="AE15" s="7"/>
      <c r="AF15" s="7"/>
      <c r="AG15" s="7"/>
      <c r="AH15" s="7"/>
      <c r="AI15" s="7" t="s">
        <v>379</v>
      </c>
      <c r="AJ15" s="7">
        <v>0</v>
      </c>
      <c r="AK15" s="7"/>
      <c r="AL15" s="7" t="s">
        <v>379</v>
      </c>
      <c r="AM15" s="7"/>
      <c r="AN15" s="7"/>
      <c r="AO15" s="7" t="s">
        <v>379</v>
      </c>
      <c r="AP15" s="7"/>
      <c r="AQ15" s="7"/>
      <c r="AR15" s="7" t="s">
        <v>394</v>
      </c>
      <c r="AS15" s="7"/>
      <c r="AT15" s="7"/>
      <c r="AU15" s="7" t="s">
        <v>394</v>
      </c>
      <c r="AV15" s="7"/>
      <c r="AW15" s="7"/>
      <c r="AX15" s="7" t="s">
        <v>394</v>
      </c>
      <c r="AY15" s="7"/>
      <c r="AZ15" s="7"/>
      <c r="BA15" s="11" t="s">
        <v>394</v>
      </c>
      <c r="BB15" s="11"/>
      <c r="BC15" s="11"/>
      <c r="BD15" s="11" t="s">
        <v>394</v>
      </c>
      <c r="BE15" s="11"/>
      <c r="BF15" s="11"/>
      <c r="BG15" s="11" t="s">
        <v>394</v>
      </c>
      <c r="BH15" s="11"/>
      <c r="BI15" s="11"/>
      <c r="BJ15" s="3" t="s">
        <v>386</v>
      </c>
    </row>
    <row r="16" ht="65.1" customHeight="1" spans="1:62">
      <c r="A16" s="6" t="s">
        <v>1600</v>
      </c>
      <c r="B16" s="6" t="s">
        <v>1608</v>
      </c>
      <c r="C16" s="7" t="s">
        <v>1609</v>
      </c>
      <c r="D16" s="6" t="s">
        <v>1051</v>
      </c>
      <c r="E16" s="6" t="s">
        <v>1610</v>
      </c>
      <c r="F16" s="6" t="s">
        <v>1611</v>
      </c>
      <c r="G16" s="6">
        <v>202302</v>
      </c>
      <c r="H16" s="6">
        <v>202402</v>
      </c>
      <c r="I16" s="6">
        <v>202406</v>
      </c>
      <c r="J16" s="6" t="s">
        <v>14</v>
      </c>
      <c r="K16" s="6"/>
      <c r="L16" s="6"/>
      <c r="M16" s="6" t="s">
        <v>379</v>
      </c>
      <c r="N16" s="6">
        <v>1</v>
      </c>
      <c r="O16" s="6" t="s">
        <v>15</v>
      </c>
      <c r="P16" s="6"/>
      <c r="Q16" s="6"/>
      <c r="R16" s="6">
        <v>12000</v>
      </c>
      <c r="S16" s="6">
        <v>6000</v>
      </c>
      <c r="T16" s="6"/>
      <c r="U16" s="6" t="s">
        <v>16</v>
      </c>
      <c r="V16" s="6"/>
      <c r="W16" s="6" t="s">
        <v>1612</v>
      </c>
      <c r="X16" s="6" t="s">
        <v>1613</v>
      </c>
      <c r="Y16" s="6"/>
      <c r="Z16" s="6"/>
      <c r="AA16" s="7" t="s">
        <v>1614</v>
      </c>
      <c r="AB16" s="7">
        <v>17768271217</v>
      </c>
      <c r="AC16" s="7"/>
      <c r="AD16" s="7"/>
      <c r="AE16" s="7"/>
      <c r="AF16" s="7"/>
      <c r="AG16" s="7"/>
      <c r="AH16" s="7"/>
      <c r="AI16" s="7" t="s">
        <v>379</v>
      </c>
      <c r="AJ16" s="7" t="s">
        <v>387</v>
      </c>
      <c r="AK16" s="7"/>
      <c r="AL16" s="7" t="s">
        <v>394</v>
      </c>
      <c r="AM16" s="7"/>
      <c r="AN16" s="7"/>
      <c r="AO16" s="7" t="s">
        <v>394</v>
      </c>
      <c r="AP16" s="7"/>
      <c r="AQ16" s="7"/>
      <c r="AR16" s="7" t="s">
        <v>394</v>
      </c>
      <c r="AS16" s="7"/>
      <c r="AT16" s="7"/>
      <c r="AU16" s="7" t="s">
        <v>379</v>
      </c>
      <c r="AV16" s="7"/>
      <c r="AW16" s="7"/>
      <c r="AX16" s="7" t="s">
        <v>394</v>
      </c>
      <c r="AY16" s="7"/>
      <c r="AZ16" s="7"/>
      <c r="BA16" s="11" t="s">
        <v>394</v>
      </c>
      <c r="BB16" s="11"/>
      <c r="BC16" s="11"/>
      <c r="BD16" s="11" t="s">
        <v>394</v>
      </c>
      <c r="BE16" s="11"/>
      <c r="BF16" s="11"/>
      <c r="BG16" s="11" t="s">
        <v>394</v>
      </c>
      <c r="BH16" s="11"/>
      <c r="BI16" s="11"/>
      <c r="BJ16" s="3" t="s">
        <v>386</v>
      </c>
    </row>
    <row r="17" ht="90" customHeight="1" spans="1:62">
      <c r="A17" s="6" t="s">
        <v>1605</v>
      </c>
      <c r="B17" s="6" t="s">
        <v>1358</v>
      </c>
      <c r="C17" s="6" t="s">
        <v>557</v>
      </c>
      <c r="D17" s="6" t="s">
        <v>439</v>
      </c>
      <c r="E17" s="6"/>
      <c r="F17" s="6" t="s">
        <v>133</v>
      </c>
      <c r="G17" s="6">
        <v>202405</v>
      </c>
      <c r="H17" s="6">
        <v>202405</v>
      </c>
      <c r="I17" s="6">
        <v>202510</v>
      </c>
      <c r="J17" s="6" t="s">
        <v>14</v>
      </c>
      <c r="K17" s="6"/>
      <c r="L17" s="6"/>
      <c r="M17" s="6"/>
      <c r="N17" s="6"/>
      <c r="O17" s="6" t="s">
        <v>15</v>
      </c>
      <c r="P17" s="6"/>
      <c r="Q17" s="6" t="s">
        <v>1359</v>
      </c>
      <c r="R17" s="6">
        <v>200000</v>
      </c>
      <c r="S17" s="6">
        <f>R17/2</f>
        <v>100000</v>
      </c>
      <c r="T17" s="6"/>
      <c r="U17" s="6" t="s">
        <v>129</v>
      </c>
      <c r="V17" s="6" t="s">
        <v>416</v>
      </c>
      <c r="W17" s="6" t="s">
        <v>1360</v>
      </c>
      <c r="X17" s="6" t="s">
        <v>1361</v>
      </c>
      <c r="Y17" s="6"/>
      <c r="Z17" s="6"/>
      <c r="AA17" s="6"/>
      <c r="AB17" s="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11"/>
      <c r="BC17" s="11"/>
      <c r="BD17" s="11"/>
      <c r="BE17" s="11"/>
      <c r="BF17" s="11"/>
      <c r="BG17" s="11"/>
      <c r="BH17" s="11"/>
      <c r="BI17" s="11"/>
      <c r="BJ17" s="11"/>
    </row>
    <row r="18" ht="51" customHeight="1" spans="1:61">
      <c r="A18" s="6" t="s">
        <v>1607</v>
      </c>
      <c r="B18" s="6" t="s">
        <v>1364</v>
      </c>
      <c r="C18" s="6" t="s">
        <v>557</v>
      </c>
      <c r="D18" s="6" t="s">
        <v>439</v>
      </c>
      <c r="E18" s="6"/>
      <c r="F18" s="6" t="s">
        <v>133</v>
      </c>
      <c r="G18" s="6">
        <v>202405</v>
      </c>
      <c r="H18" s="6">
        <v>202405</v>
      </c>
      <c r="I18" s="6">
        <v>202510</v>
      </c>
      <c r="J18" s="6" t="s">
        <v>14</v>
      </c>
      <c r="K18" s="6"/>
      <c r="L18" s="6"/>
      <c r="M18" s="6"/>
      <c r="N18" s="6"/>
      <c r="O18" s="6" t="s">
        <v>15</v>
      </c>
      <c r="P18" s="6"/>
      <c r="Q18" s="6"/>
      <c r="R18" s="6">
        <v>100000</v>
      </c>
      <c r="S18" s="9">
        <v>30000</v>
      </c>
      <c r="T18" s="6"/>
      <c r="U18" s="6" t="s">
        <v>129</v>
      </c>
      <c r="V18" s="6"/>
      <c r="W18" s="6" t="s">
        <v>1365</v>
      </c>
      <c r="X18" s="6" t="s">
        <v>1366</v>
      </c>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row>
    <row r="19" ht="51" customHeight="1" spans="1:61">
      <c r="A19" s="6" t="s">
        <v>1580</v>
      </c>
      <c r="B19" s="6" t="s">
        <v>1389</v>
      </c>
      <c r="C19" s="6" t="s">
        <v>557</v>
      </c>
      <c r="D19" s="6" t="s">
        <v>439</v>
      </c>
      <c r="E19" s="6"/>
      <c r="F19" s="6" t="s">
        <v>133</v>
      </c>
      <c r="G19" s="6">
        <v>202405</v>
      </c>
      <c r="H19" s="6">
        <v>202405</v>
      </c>
      <c r="I19" s="6">
        <v>202510</v>
      </c>
      <c r="J19" s="6" t="s">
        <v>14</v>
      </c>
      <c r="K19" s="6"/>
      <c r="L19" s="6"/>
      <c r="M19" s="6"/>
      <c r="N19" s="6"/>
      <c r="O19" s="6" t="s">
        <v>15</v>
      </c>
      <c r="P19" s="6"/>
      <c r="Q19" s="6"/>
      <c r="R19" s="6">
        <v>20000</v>
      </c>
      <c r="S19" s="9">
        <v>10000</v>
      </c>
      <c r="T19" s="6"/>
      <c r="U19" s="6" t="s">
        <v>129</v>
      </c>
      <c r="V19" s="6"/>
      <c r="W19" s="6" t="s">
        <v>1390</v>
      </c>
      <c r="X19" s="6" t="s">
        <v>1391</v>
      </c>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row>
    <row r="20" ht="99" customHeight="1" spans="1:61">
      <c r="A20" s="6" t="s">
        <v>1615</v>
      </c>
      <c r="B20" s="6" t="s">
        <v>1392</v>
      </c>
      <c r="C20" s="6" t="s">
        <v>557</v>
      </c>
      <c r="D20" s="6" t="s">
        <v>439</v>
      </c>
      <c r="E20" s="6"/>
      <c r="F20" s="6" t="s">
        <v>133</v>
      </c>
      <c r="G20" s="6">
        <v>202405</v>
      </c>
      <c r="H20" s="6">
        <v>202405</v>
      </c>
      <c r="I20" s="6">
        <v>202510</v>
      </c>
      <c r="J20" s="6" t="s">
        <v>14</v>
      </c>
      <c r="K20" s="6"/>
      <c r="L20" s="6"/>
      <c r="M20" s="6"/>
      <c r="N20" s="6"/>
      <c r="O20" s="6" t="s">
        <v>15</v>
      </c>
      <c r="P20" s="6"/>
      <c r="Q20" s="6"/>
      <c r="R20" s="6">
        <v>17259.5</v>
      </c>
      <c r="S20" s="6">
        <v>8000</v>
      </c>
      <c r="T20" s="6"/>
      <c r="U20" s="6" t="s">
        <v>129</v>
      </c>
      <c r="V20" s="6"/>
      <c r="W20" s="6" t="s">
        <v>1393</v>
      </c>
      <c r="X20" s="6" t="s">
        <v>1394</v>
      </c>
      <c r="Y20" s="6"/>
      <c r="Z20" s="6"/>
      <c r="AA20" s="6" t="s">
        <v>1395</v>
      </c>
      <c r="AB20" s="6">
        <v>13671010768</v>
      </c>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11"/>
      <c r="BC20" s="11"/>
      <c r="BD20" s="11"/>
      <c r="BE20" s="11"/>
      <c r="BF20" s="11"/>
      <c r="BG20" s="11"/>
      <c r="BH20" s="11"/>
      <c r="BI20" s="11"/>
    </row>
    <row r="21" ht="102" customHeight="1" spans="1:66">
      <c r="A21" s="6" t="s">
        <v>1617</v>
      </c>
      <c r="B21" s="6" t="s">
        <v>1428</v>
      </c>
      <c r="C21" s="6" t="s">
        <v>1429</v>
      </c>
      <c r="D21" s="6" t="s">
        <v>1064</v>
      </c>
      <c r="E21" s="6"/>
      <c r="F21" s="6" t="s">
        <v>20</v>
      </c>
      <c r="G21" s="6">
        <v>202306</v>
      </c>
      <c r="H21" s="6">
        <v>202404</v>
      </c>
      <c r="I21" s="6">
        <v>202506</v>
      </c>
      <c r="J21" s="6" t="s">
        <v>14</v>
      </c>
      <c r="K21" s="7" t="s">
        <v>1430</v>
      </c>
      <c r="L21" s="6"/>
      <c r="M21" s="6"/>
      <c r="N21" s="6"/>
      <c r="O21" s="6" t="s">
        <v>57</v>
      </c>
      <c r="P21" s="6"/>
      <c r="Q21" s="6">
        <v>15000</v>
      </c>
      <c r="R21" s="6">
        <v>15000</v>
      </c>
      <c r="S21" s="9">
        <v>7500</v>
      </c>
      <c r="T21" s="6"/>
      <c r="U21" s="6" t="s">
        <v>129</v>
      </c>
      <c r="V21" s="6"/>
      <c r="W21" s="6" t="s">
        <v>1431</v>
      </c>
      <c r="X21" s="6" t="s">
        <v>1432</v>
      </c>
      <c r="Y21" s="6" t="s">
        <v>1433</v>
      </c>
      <c r="Z21" s="6" t="s">
        <v>1434</v>
      </c>
      <c r="AA21" s="6" t="s">
        <v>1435</v>
      </c>
      <c r="AB21" s="6" t="s">
        <v>1434</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1"/>
      <c r="BK21" s="11"/>
      <c r="BL21" s="11"/>
      <c r="BM21" s="11"/>
      <c r="BN21" s="11"/>
    </row>
    <row r="22" ht="75.95" customHeight="1" spans="1:61">
      <c r="A22" s="6" t="s">
        <v>1621</v>
      </c>
      <c r="B22" s="6" t="s">
        <v>1596</v>
      </c>
      <c r="C22" s="6" t="s">
        <v>557</v>
      </c>
      <c r="D22" s="6" t="s">
        <v>439</v>
      </c>
      <c r="E22" s="6"/>
      <c r="F22" s="6" t="s">
        <v>20</v>
      </c>
      <c r="G22" s="6"/>
      <c r="H22" s="6">
        <v>202405</v>
      </c>
      <c r="I22" s="6">
        <v>202510</v>
      </c>
      <c r="J22" s="6" t="s">
        <v>14</v>
      </c>
      <c r="K22" s="6"/>
      <c r="L22" s="6"/>
      <c r="M22" s="6"/>
      <c r="N22" s="6"/>
      <c r="O22" s="6" t="s">
        <v>15</v>
      </c>
      <c r="P22" s="6"/>
      <c r="Q22" s="6"/>
      <c r="R22" s="6">
        <v>30000</v>
      </c>
      <c r="S22" s="9">
        <v>14000</v>
      </c>
      <c r="T22" s="6"/>
      <c r="U22" s="6" t="s">
        <v>129</v>
      </c>
      <c r="V22" s="6"/>
      <c r="W22" s="6" t="s">
        <v>1679</v>
      </c>
      <c r="X22" s="6" t="s">
        <v>1598</v>
      </c>
      <c r="Y22" s="6"/>
      <c r="Z22" s="6"/>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11"/>
      <c r="BB22" s="11"/>
      <c r="BC22" s="11"/>
      <c r="BD22" s="11"/>
      <c r="BE22" s="11"/>
      <c r="BF22" s="11"/>
      <c r="BG22" s="11"/>
      <c r="BH22" s="11"/>
      <c r="BI22" s="11"/>
    </row>
    <row r="23" ht="51" customHeight="1" spans="1:61">
      <c r="A23" s="6" t="s">
        <v>1623</v>
      </c>
      <c r="B23" s="6" t="s">
        <v>1635</v>
      </c>
      <c r="C23" s="6" t="s">
        <v>557</v>
      </c>
      <c r="D23" s="6" t="s">
        <v>439</v>
      </c>
      <c r="E23" s="6"/>
      <c r="F23" s="6" t="s">
        <v>133</v>
      </c>
      <c r="G23" s="6"/>
      <c r="H23" s="6">
        <v>202406</v>
      </c>
      <c r="I23" s="6">
        <v>202509</v>
      </c>
      <c r="J23" s="6" t="s">
        <v>14</v>
      </c>
      <c r="K23" s="6"/>
      <c r="L23" s="6"/>
      <c r="M23" s="6"/>
      <c r="N23" s="6"/>
      <c r="O23" s="6" t="s">
        <v>57</v>
      </c>
      <c r="P23" s="6"/>
      <c r="Q23" s="6"/>
      <c r="R23" s="6">
        <v>15000</v>
      </c>
      <c r="S23" s="9">
        <v>6000</v>
      </c>
      <c r="T23" s="6"/>
      <c r="U23" s="6" t="s">
        <v>129</v>
      </c>
      <c r="V23" s="6"/>
      <c r="W23" s="6" t="s">
        <v>1636</v>
      </c>
      <c r="X23" s="6" t="s">
        <v>1637</v>
      </c>
      <c r="Y23" s="6"/>
      <c r="Z23" s="6"/>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11"/>
      <c r="BB23" s="11"/>
      <c r="BC23" s="11"/>
      <c r="BD23" s="11"/>
      <c r="BE23" s="11"/>
      <c r="BF23" s="11"/>
      <c r="BG23" s="11"/>
      <c r="BH23" s="11"/>
      <c r="BI23" s="11"/>
    </row>
    <row r="24" ht="87.95" customHeight="1" spans="1:61">
      <c r="A24" s="6" t="s">
        <v>1628</v>
      </c>
      <c r="B24" s="6" t="s">
        <v>1629</v>
      </c>
      <c r="C24" s="6" t="s">
        <v>557</v>
      </c>
      <c r="D24" s="6" t="s">
        <v>439</v>
      </c>
      <c r="E24" s="6"/>
      <c r="F24" s="6" t="s">
        <v>133</v>
      </c>
      <c r="G24" s="6"/>
      <c r="H24" s="6">
        <v>202407</v>
      </c>
      <c r="I24" s="6">
        <v>202511</v>
      </c>
      <c r="J24" s="6" t="s">
        <v>14</v>
      </c>
      <c r="K24" s="6"/>
      <c r="L24" s="6"/>
      <c r="M24" s="6"/>
      <c r="N24" s="6"/>
      <c r="O24" s="6" t="s">
        <v>57</v>
      </c>
      <c r="P24" s="6"/>
      <c r="Q24" s="6"/>
      <c r="R24" s="6">
        <v>100000</v>
      </c>
      <c r="S24" s="9">
        <v>40000</v>
      </c>
      <c r="T24" s="6"/>
      <c r="U24" s="6" t="s">
        <v>129</v>
      </c>
      <c r="V24" s="6"/>
      <c r="W24" s="6" t="s">
        <v>1630</v>
      </c>
      <c r="X24" s="6" t="s">
        <v>1631</v>
      </c>
      <c r="Y24" s="6"/>
      <c r="Z24" s="6"/>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11"/>
      <c r="BB24" s="11"/>
      <c r="BC24" s="11"/>
      <c r="BD24" s="11"/>
      <c r="BE24" s="11"/>
      <c r="BF24" s="11"/>
      <c r="BG24" s="11"/>
      <c r="BH24" s="11"/>
      <c r="BI24" s="11"/>
    </row>
    <row r="25" ht="63.95" customHeight="1" spans="1:61">
      <c r="A25" s="6" t="s">
        <v>1632</v>
      </c>
      <c r="B25" s="6" t="s">
        <v>1582</v>
      </c>
      <c r="C25" s="6" t="s">
        <v>557</v>
      </c>
      <c r="D25" s="6" t="s">
        <v>439</v>
      </c>
      <c r="E25" s="6"/>
      <c r="F25" s="6" t="s">
        <v>133</v>
      </c>
      <c r="G25" s="6"/>
      <c r="H25" s="6">
        <v>202404</v>
      </c>
      <c r="I25" s="6">
        <v>202511</v>
      </c>
      <c r="J25" s="6" t="s">
        <v>14</v>
      </c>
      <c r="K25" s="6"/>
      <c r="L25" s="6"/>
      <c r="M25" s="6"/>
      <c r="N25" s="6"/>
      <c r="O25" s="6" t="s">
        <v>15</v>
      </c>
      <c r="P25" s="6"/>
      <c r="Q25" s="6"/>
      <c r="R25" s="6">
        <v>60000</v>
      </c>
      <c r="S25" s="9">
        <v>35000</v>
      </c>
      <c r="T25" s="6"/>
      <c r="U25" s="6" t="s">
        <v>129</v>
      </c>
      <c r="V25" s="6"/>
      <c r="W25" s="6" t="s">
        <v>1583</v>
      </c>
      <c r="X25" s="6" t="s">
        <v>1584</v>
      </c>
      <c r="Y25" s="6"/>
      <c r="Z25" s="6"/>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11"/>
      <c r="BB25" s="11"/>
      <c r="BC25" s="11"/>
      <c r="BD25" s="11"/>
      <c r="BE25" s="11"/>
      <c r="BF25" s="11"/>
      <c r="BG25" s="11"/>
      <c r="BH25" s="11"/>
      <c r="BI25" s="11"/>
    </row>
    <row r="26" ht="51" customHeight="1" spans="1:61">
      <c r="A26" s="6" t="s">
        <v>1634</v>
      </c>
      <c r="B26" s="6" t="s">
        <v>1585</v>
      </c>
      <c r="C26" s="6" t="s">
        <v>557</v>
      </c>
      <c r="D26" s="6" t="s">
        <v>439</v>
      </c>
      <c r="E26" s="6"/>
      <c r="F26" s="6" t="s">
        <v>133</v>
      </c>
      <c r="G26" s="6"/>
      <c r="H26" s="6">
        <v>202405</v>
      </c>
      <c r="I26" s="6">
        <v>202509</v>
      </c>
      <c r="J26" s="6" t="s">
        <v>14</v>
      </c>
      <c r="K26" s="6"/>
      <c r="L26" s="6"/>
      <c r="M26" s="6"/>
      <c r="N26" s="6"/>
      <c r="O26" s="6" t="s">
        <v>15</v>
      </c>
      <c r="P26" s="6"/>
      <c r="Q26" s="6"/>
      <c r="R26" s="6">
        <v>45000</v>
      </c>
      <c r="S26" s="9">
        <v>32000</v>
      </c>
      <c r="T26" s="6"/>
      <c r="U26" s="6" t="s">
        <v>129</v>
      </c>
      <c r="V26" s="6"/>
      <c r="W26" s="6" t="s">
        <v>1586</v>
      </c>
      <c r="X26" s="6" t="s">
        <v>1587</v>
      </c>
      <c r="Y26" s="6"/>
      <c r="Z26" s="6"/>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11"/>
      <c r="BB26" s="11"/>
      <c r="BC26" s="11"/>
      <c r="BD26" s="11"/>
      <c r="BE26" s="11"/>
      <c r="BF26" s="11"/>
      <c r="BG26" s="11"/>
      <c r="BH26" s="11"/>
      <c r="BI26" s="11"/>
    </row>
    <row r="27" ht="51" customHeight="1" spans="1:61">
      <c r="A27" s="6" t="s">
        <v>1638</v>
      </c>
      <c r="B27" s="6" t="s">
        <v>1624</v>
      </c>
      <c r="C27" s="6" t="s">
        <v>557</v>
      </c>
      <c r="D27" s="6" t="s">
        <v>439</v>
      </c>
      <c r="E27" s="6"/>
      <c r="F27" s="6" t="s">
        <v>1625</v>
      </c>
      <c r="G27" s="6"/>
      <c r="H27" s="6">
        <v>202404</v>
      </c>
      <c r="I27" s="6">
        <v>202509</v>
      </c>
      <c r="J27" s="6" t="s">
        <v>14</v>
      </c>
      <c r="K27" s="6"/>
      <c r="L27" s="6"/>
      <c r="M27" s="6"/>
      <c r="N27" s="6"/>
      <c r="O27" s="6" t="s">
        <v>15</v>
      </c>
      <c r="P27" s="6"/>
      <c r="Q27" s="6"/>
      <c r="R27" s="9">
        <v>10000</v>
      </c>
      <c r="S27" s="9">
        <v>2000</v>
      </c>
      <c r="T27" s="6"/>
      <c r="U27" s="6" t="s">
        <v>129</v>
      </c>
      <c r="V27" s="6"/>
      <c r="W27" s="6" t="s">
        <v>1626</v>
      </c>
      <c r="X27" s="6" t="s">
        <v>1627</v>
      </c>
      <c r="Y27" s="6"/>
      <c r="Z27" s="6"/>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11"/>
      <c r="BB27" s="11"/>
      <c r="BC27" s="11"/>
      <c r="BD27" s="11"/>
      <c r="BE27" s="11"/>
      <c r="BF27" s="11"/>
      <c r="BG27" s="11"/>
      <c r="BH27" s="11"/>
      <c r="BI27" s="11"/>
    </row>
    <row r="28" ht="69" customHeight="1" spans="1:61">
      <c r="A28" s="6" t="s">
        <v>1642</v>
      </c>
      <c r="B28" s="6" t="s">
        <v>1618</v>
      </c>
      <c r="C28" s="6" t="s">
        <v>557</v>
      </c>
      <c r="D28" s="6" t="s">
        <v>439</v>
      </c>
      <c r="E28" s="6"/>
      <c r="F28" s="6" t="s">
        <v>133</v>
      </c>
      <c r="G28" s="6"/>
      <c r="H28" s="6">
        <v>202405</v>
      </c>
      <c r="I28" s="6">
        <v>202512</v>
      </c>
      <c r="J28" s="6" t="s">
        <v>14</v>
      </c>
      <c r="K28" s="6"/>
      <c r="L28" s="6"/>
      <c r="M28" s="6"/>
      <c r="N28" s="6"/>
      <c r="O28" s="6" t="s">
        <v>15</v>
      </c>
      <c r="P28" s="6"/>
      <c r="Q28" s="6"/>
      <c r="R28" s="6">
        <v>10000</v>
      </c>
      <c r="S28" s="6">
        <f>R28/2</f>
        <v>5000</v>
      </c>
      <c r="T28" s="6"/>
      <c r="U28" s="6" t="s">
        <v>129</v>
      </c>
      <c r="V28" s="6"/>
      <c r="W28" s="6" t="s">
        <v>1619</v>
      </c>
      <c r="X28" s="6" t="s">
        <v>1620</v>
      </c>
      <c r="Y28" s="6"/>
      <c r="Z28" s="6"/>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11"/>
      <c r="BB28" s="11"/>
      <c r="BC28" s="11"/>
      <c r="BD28" s="11"/>
      <c r="BE28" s="11"/>
      <c r="BF28" s="11"/>
      <c r="BG28" s="11"/>
      <c r="BH28" s="11"/>
      <c r="BI28" s="11"/>
    </row>
    <row r="29" ht="51" customHeight="1" spans="1:61">
      <c r="A29" s="6" t="s">
        <v>1643</v>
      </c>
      <c r="B29" s="6" t="s">
        <v>1443</v>
      </c>
      <c r="C29" s="6" t="s">
        <v>1444</v>
      </c>
      <c r="D29" s="6" t="s">
        <v>545</v>
      </c>
      <c r="E29" s="6"/>
      <c r="F29" s="6" t="s">
        <v>133</v>
      </c>
      <c r="G29" s="6"/>
      <c r="H29" s="6">
        <v>202404</v>
      </c>
      <c r="I29" s="6">
        <v>202510</v>
      </c>
      <c r="J29" s="7" t="s">
        <v>95</v>
      </c>
      <c r="K29" s="6"/>
      <c r="L29" s="6"/>
      <c r="M29" s="6"/>
      <c r="N29" s="6"/>
      <c r="O29" s="6" t="s">
        <v>122</v>
      </c>
      <c r="P29" s="6"/>
      <c r="Q29" s="6"/>
      <c r="R29" s="6">
        <v>9000</v>
      </c>
      <c r="S29" s="9">
        <v>4500</v>
      </c>
      <c r="T29" s="6"/>
      <c r="U29" s="6" t="s">
        <v>129</v>
      </c>
      <c r="V29" s="6"/>
      <c r="W29" s="6" t="s">
        <v>1445</v>
      </c>
      <c r="X29" s="6" t="s">
        <v>1446</v>
      </c>
      <c r="Y29" s="6"/>
      <c r="Z29" s="6"/>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11"/>
      <c r="BB29" s="11"/>
      <c r="BC29" s="11"/>
      <c r="BD29" s="11"/>
      <c r="BE29" s="11"/>
      <c r="BF29" s="11"/>
      <c r="BG29" s="11"/>
      <c r="BH29" s="11"/>
      <c r="BI29" s="11"/>
    </row>
    <row r="30" ht="81" customHeight="1" spans="1:61">
      <c r="A30" s="6" t="s">
        <v>1647</v>
      </c>
      <c r="B30" s="6" t="s">
        <v>1529</v>
      </c>
      <c r="C30" s="6" t="s">
        <v>557</v>
      </c>
      <c r="D30" s="6" t="s">
        <v>439</v>
      </c>
      <c r="E30" s="6"/>
      <c r="F30" s="6" t="s">
        <v>133</v>
      </c>
      <c r="G30" s="6"/>
      <c r="H30" s="6">
        <v>202404</v>
      </c>
      <c r="I30" s="6">
        <v>202512</v>
      </c>
      <c r="J30" s="7" t="s">
        <v>14</v>
      </c>
      <c r="K30" s="6"/>
      <c r="L30" s="6"/>
      <c r="M30" s="6"/>
      <c r="N30" s="6"/>
      <c r="O30" s="6" t="s">
        <v>15</v>
      </c>
      <c r="P30" s="6"/>
      <c r="Q30" s="6"/>
      <c r="R30" s="6">
        <v>12000</v>
      </c>
      <c r="S30" s="9">
        <v>6000</v>
      </c>
      <c r="T30" s="6"/>
      <c r="U30" s="6" t="s">
        <v>129</v>
      </c>
      <c r="V30" s="6"/>
      <c r="W30" s="6" t="s">
        <v>1530</v>
      </c>
      <c r="X30" s="6" t="s">
        <v>1531</v>
      </c>
      <c r="Y30" s="6"/>
      <c r="Z30" s="6"/>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11"/>
      <c r="BB30" s="11"/>
      <c r="BC30" s="11"/>
      <c r="BD30" s="11"/>
      <c r="BE30" s="11"/>
      <c r="BF30" s="11"/>
      <c r="BG30" s="11"/>
      <c r="BH30" s="11"/>
      <c r="BI30" s="11"/>
    </row>
    <row r="31" ht="51" customHeight="1" spans="1:61">
      <c r="A31" s="6"/>
      <c r="B31" s="6" t="s">
        <v>295</v>
      </c>
      <c r="C31" s="6"/>
      <c r="D31" s="6"/>
      <c r="E31" s="6"/>
      <c r="F31" s="6"/>
      <c r="G31" s="6"/>
      <c r="H31" s="6"/>
      <c r="I31" s="6"/>
      <c r="J31" s="6"/>
      <c r="K31" s="6"/>
      <c r="L31" s="6"/>
      <c r="M31" s="6"/>
      <c r="N31" s="6"/>
      <c r="O31" s="6"/>
      <c r="P31" s="6"/>
      <c r="Q31" s="6"/>
      <c r="R31" s="6">
        <f>SUM(R4:R30)</f>
        <v>798482.5</v>
      </c>
      <c r="S31" s="6">
        <f>SUM(S4:S30)</f>
        <v>372900</v>
      </c>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43" ht="51" customHeight="1" spans="1:61">
      <c r="A43" s="6" t="s">
        <v>1477</v>
      </c>
      <c r="B43" s="6" t="s">
        <v>1478</v>
      </c>
      <c r="C43" s="6" t="s">
        <v>1479</v>
      </c>
      <c r="D43" s="6" t="s">
        <v>1480</v>
      </c>
      <c r="E43" s="6"/>
      <c r="F43" s="6">
        <v>2022</v>
      </c>
      <c r="G43" s="6" t="s">
        <v>1481</v>
      </c>
      <c r="H43" s="6" t="s">
        <v>1482</v>
      </c>
      <c r="I43" s="6"/>
      <c r="J43" s="6"/>
      <c r="K43" s="6"/>
      <c r="L43" s="6"/>
      <c r="M43" s="6"/>
      <c r="N43" s="6"/>
      <c r="O43" s="6"/>
      <c r="P43" s="6"/>
      <c r="Q43" s="6">
        <v>8400</v>
      </c>
      <c r="R43" s="6">
        <v>8400</v>
      </c>
      <c r="S43" s="6"/>
      <c r="T43" s="6"/>
      <c r="U43" s="6"/>
      <c r="V43" s="6"/>
      <c r="W43" s="6" t="s">
        <v>1483</v>
      </c>
      <c r="X43" s="6" t="s">
        <v>1484</v>
      </c>
      <c r="Y43" s="6" t="s">
        <v>1485</v>
      </c>
      <c r="Z43" s="6" t="s">
        <v>1486</v>
      </c>
      <c r="AA43" s="6" t="s">
        <v>1487</v>
      </c>
      <c r="AB43" s="6" t="s">
        <v>1486</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row>
    <row r="44" ht="51" customHeight="1" spans="1:61">
      <c r="A44" s="6" t="s">
        <v>1477</v>
      </c>
      <c r="B44" s="6" t="s">
        <v>1488</v>
      </c>
      <c r="C44" s="6" t="s">
        <v>1489</v>
      </c>
      <c r="D44" s="6"/>
      <c r="E44" s="6"/>
      <c r="F44" s="6" t="s">
        <v>1490</v>
      </c>
      <c r="G44" s="6" t="s">
        <v>1491</v>
      </c>
      <c r="H44" s="6" t="s">
        <v>1492</v>
      </c>
      <c r="I44" s="6"/>
      <c r="J44" s="6"/>
      <c r="K44" s="6"/>
      <c r="L44" s="6"/>
      <c r="M44" s="6"/>
      <c r="N44" s="6"/>
      <c r="O44" s="6"/>
      <c r="P44" s="6"/>
      <c r="Q44" s="6">
        <v>8388.64</v>
      </c>
      <c r="R44" s="6">
        <v>8388.64</v>
      </c>
      <c r="S44" s="6"/>
      <c r="T44" s="6"/>
      <c r="U44" s="6"/>
      <c r="V44" s="6"/>
      <c r="W44" s="6" t="s">
        <v>1493</v>
      </c>
      <c r="X44" s="6" t="s">
        <v>100</v>
      </c>
      <c r="Y44" s="6" t="s">
        <v>1494</v>
      </c>
      <c r="Z44" s="6" t="s">
        <v>1495</v>
      </c>
      <c r="AA44" s="6" t="s">
        <v>1496</v>
      </c>
      <c r="AB44" s="6" t="s">
        <v>1495</v>
      </c>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row>
    <row r="45" ht="51" customHeight="1" spans="1:61">
      <c r="A45" s="6" t="s">
        <v>1477</v>
      </c>
      <c r="B45" s="6" t="s">
        <v>1497</v>
      </c>
      <c r="C45" s="6" t="s">
        <v>1498</v>
      </c>
      <c r="D45" s="6"/>
      <c r="E45" s="6"/>
      <c r="F45" s="6" t="s">
        <v>13</v>
      </c>
      <c r="G45" s="6" t="s">
        <v>1499</v>
      </c>
      <c r="H45" s="6" t="s">
        <v>1500</v>
      </c>
      <c r="I45" s="6"/>
      <c r="J45" s="6"/>
      <c r="K45" s="6"/>
      <c r="L45" s="6"/>
      <c r="M45" s="6"/>
      <c r="N45" s="6"/>
      <c r="O45" s="6"/>
      <c r="P45" s="6"/>
      <c r="Q45" s="6">
        <v>12455.03</v>
      </c>
      <c r="R45" s="6">
        <v>12455.03</v>
      </c>
      <c r="S45" s="6"/>
      <c r="T45" s="6"/>
      <c r="U45" s="6"/>
      <c r="V45" s="6"/>
      <c r="W45" s="6" t="s">
        <v>1501</v>
      </c>
      <c r="X45" s="6" t="s">
        <v>1502</v>
      </c>
      <c r="Y45" s="6" t="s">
        <v>1503</v>
      </c>
      <c r="Z45" s="6" t="s">
        <v>1504</v>
      </c>
      <c r="AA45" s="6" t="s">
        <v>1505</v>
      </c>
      <c r="AB45" s="6" t="s">
        <v>1504</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row>
    <row r="46" ht="51" customHeight="1" spans="1:61">
      <c r="A46" s="6" t="s">
        <v>1477</v>
      </c>
      <c r="B46" s="6" t="s">
        <v>1007</v>
      </c>
      <c r="C46" s="6" t="s">
        <v>1261</v>
      </c>
      <c r="D46" s="6"/>
      <c r="E46" s="6"/>
      <c r="F46" s="6">
        <v>2023</v>
      </c>
      <c r="G46" s="6" t="s">
        <v>1506</v>
      </c>
      <c r="H46" s="6" t="s">
        <v>1507</v>
      </c>
      <c r="I46" s="6"/>
      <c r="J46" s="6"/>
      <c r="K46" s="6"/>
      <c r="L46" s="6"/>
      <c r="M46" s="6"/>
      <c r="N46" s="6"/>
      <c r="O46" s="6"/>
      <c r="P46" s="6"/>
      <c r="Q46" s="6">
        <v>10000</v>
      </c>
      <c r="R46" s="6">
        <v>10000</v>
      </c>
      <c r="S46" s="6"/>
      <c r="T46" s="6"/>
      <c r="U46" s="6"/>
      <c r="V46" s="6"/>
      <c r="W46" s="6" t="s">
        <v>1508</v>
      </c>
      <c r="X46" s="6" t="s">
        <v>1266</v>
      </c>
      <c r="Y46" s="6" t="s">
        <v>1263</v>
      </c>
      <c r="Z46" s="6" t="s">
        <v>1267</v>
      </c>
      <c r="AA46" s="6" t="s">
        <v>1268</v>
      </c>
      <c r="AB46" s="6" t="s">
        <v>1269</v>
      </c>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row>
    <row r="47" ht="51" customHeight="1" spans="1:61">
      <c r="A47" s="6" t="s">
        <v>1477</v>
      </c>
      <c r="B47" s="6" t="s">
        <v>1509</v>
      </c>
      <c r="C47" s="6" t="s">
        <v>1510</v>
      </c>
      <c r="D47" s="6"/>
      <c r="E47" s="6"/>
      <c r="F47" s="6" t="s">
        <v>13</v>
      </c>
      <c r="G47" s="6" t="s">
        <v>1511</v>
      </c>
      <c r="H47" s="6" t="s">
        <v>1512</v>
      </c>
      <c r="I47" s="6"/>
      <c r="J47" s="6"/>
      <c r="K47" s="6"/>
      <c r="L47" s="6"/>
      <c r="M47" s="6"/>
      <c r="N47" s="6"/>
      <c r="O47" s="6"/>
      <c r="P47" s="6"/>
      <c r="Q47" s="6">
        <v>120000</v>
      </c>
      <c r="R47" s="6">
        <v>120000</v>
      </c>
      <c r="S47" s="6"/>
      <c r="T47" s="6"/>
      <c r="U47" s="6"/>
      <c r="V47" s="6"/>
      <c r="W47" s="6" t="s">
        <v>1513</v>
      </c>
      <c r="X47" s="6" t="s">
        <v>1167</v>
      </c>
      <c r="Y47" s="6" t="s">
        <v>1514</v>
      </c>
      <c r="Z47" s="6" t="s">
        <v>1515</v>
      </c>
      <c r="AA47" s="6" t="s">
        <v>1514</v>
      </c>
      <c r="AB47" s="6" t="s">
        <v>1515</v>
      </c>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row>
  </sheetData>
  <autoFilter ref="A3:BN31">
    <extLst/>
  </autoFilter>
  <mergeCells count="43">
    <mergeCell ref="A1:BI1"/>
    <mergeCell ref="AC2:AD2"/>
    <mergeCell ref="AI2:AK2"/>
    <mergeCell ref="AL2:AN2"/>
    <mergeCell ref="AO2:AQ2"/>
    <mergeCell ref="AR2:AT2"/>
    <mergeCell ref="AU2:AW2"/>
    <mergeCell ref="AX2:AZ2"/>
    <mergeCell ref="BA2:BC2"/>
    <mergeCell ref="BD2:BF2"/>
    <mergeCell ref="BG2:BI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E2:AE3"/>
    <mergeCell ref="AF2:AF3"/>
    <mergeCell ref="AG2:AG3"/>
    <mergeCell ref="AH2:AH3"/>
  </mergeCells>
  <conditionalFormatting sqref="B12">
    <cfRule type="duplicateValues" dxfId="0" priority="53"/>
    <cfRule type="duplicateValues" dxfId="0" priority="52"/>
    <cfRule type="duplicateValues" dxfId="0" priority="51"/>
  </conditionalFormatting>
  <conditionalFormatting sqref="B13">
    <cfRule type="duplicateValues" dxfId="0" priority="49"/>
    <cfRule type="duplicateValues" dxfId="0" priority="50"/>
    <cfRule type="duplicateValues" dxfId="0" priority="48"/>
  </conditionalFormatting>
  <conditionalFormatting sqref="B14">
    <cfRule type="duplicateValues" dxfId="0" priority="35"/>
    <cfRule type="duplicateValues" dxfId="0" priority="34"/>
  </conditionalFormatting>
  <conditionalFormatting sqref="B15">
    <cfRule type="duplicateValues" dxfId="0" priority="33"/>
    <cfRule type="duplicateValues" dxfId="0" priority="32"/>
  </conditionalFormatting>
  <conditionalFormatting sqref="B16">
    <cfRule type="duplicateValues" dxfId="0" priority="31"/>
    <cfRule type="duplicateValues" dxfId="0" priority="30"/>
  </conditionalFormatting>
  <conditionalFormatting sqref="B17">
    <cfRule type="duplicateValues" dxfId="0" priority="27"/>
    <cfRule type="duplicateValues" dxfId="0" priority="26"/>
  </conditionalFormatting>
  <conditionalFormatting sqref="B18">
    <cfRule type="duplicateValues" dxfId="0" priority="24"/>
    <cfRule type="duplicateValues" dxfId="0" priority="25"/>
  </conditionalFormatting>
  <conditionalFormatting sqref="B21">
    <cfRule type="duplicateValues" dxfId="0" priority="21"/>
    <cfRule type="duplicateValues" dxfId="0" priority="20"/>
  </conditionalFormatting>
  <conditionalFormatting sqref="B22">
    <cfRule type="duplicateValues" dxfId="0" priority="16"/>
    <cfRule type="duplicateValues" dxfId="0" priority="15"/>
  </conditionalFormatting>
  <conditionalFormatting sqref="B23">
    <cfRule type="duplicateValues" dxfId="0" priority="14"/>
    <cfRule type="duplicateValues" dxfId="0" priority="13"/>
  </conditionalFormatting>
  <conditionalFormatting sqref="B24">
    <cfRule type="duplicateValues" dxfId="0" priority="12"/>
    <cfRule type="duplicateValues" dxfId="0" priority="11"/>
  </conditionalFormatting>
  <conditionalFormatting sqref="B25">
    <cfRule type="duplicateValues" dxfId="0" priority="10"/>
    <cfRule type="duplicateValues" dxfId="0" priority="9"/>
  </conditionalFormatting>
  <conditionalFormatting sqref="B26">
    <cfRule type="duplicateValues" dxfId="0" priority="8"/>
    <cfRule type="duplicateValues" dxfId="0" priority="7"/>
  </conditionalFormatting>
  <conditionalFormatting sqref="B27">
    <cfRule type="duplicateValues" dxfId="0" priority="6"/>
    <cfRule type="duplicateValues" dxfId="0" priority="5"/>
  </conditionalFormatting>
  <conditionalFormatting sqref="B28">
    <cfRule type="duplicateValues" dxfId="0" priority="4"/>
    <cfRule type="duplicateValues" dxfId="0" priority="3"/>
  </conditionalFormatting>
  <conditionalFormatting sqref="B5:B8">
    <cfRule type="duplicateValues" dxfId="0" priority="60"/>
  </conditionalFormatting>
  <conditionalFormatting sqref="B9:B11">
    <cfRule type="duplicateValues" dxfId="0" priority="56"/>
    <cfRule type="duplicateValues" dxfId="0" priority="55"/>
    <cfRule type="duplicateValues" dxfId="0" priority="54"/>
  </conditionalFormatting>
  <conditionalFormatting sqref="B19:B20">
    <cfRule type="duplicateValues" dxfId="0" priority="23"/>
    <cfRule type="duplicateValues" dxfId="0" priority="22"/>
  </conditionalFormatting>
  <conditionalFormatting sqref="B29:B30">
    <cfRule type="duplicateValues" dxfId="0" priority="1"/>
    <cfRule type="duplicateValues" dxfId="0" priority="2"/>
  </conditionalFormatting>
  <conditionalFormatting sqref="B1:B8 B31:B1048576">
    <cfRule type="duplicateValues" dxfId="0" priority="58"/>
    <cfRule type="duplicateValues" dxfId="0" priority="57"/>
  </conditionalFormatting>
  <dataValidations count="2">
    <dataValidation type="list" allowBlank="1" showInputMessage="1" showErrorMessage="1" sqref="O1">
      <formula1>"农林水利生态,工业,基础设施,交通,商贸流通,社会事业,文化旅游,房地产"</formula1>
    </dataValidation>
    <dataValidation allowBlank="1" showInputMessage="1" showErrorMessage="1" sqref="AC2:AC3 AE2:AH3"/>
  </dataValidations>
  <printOptions horizontalCentered="1"/>
  <pageMargins left="0.511805555555556" right="0.511805555555556" top="0.590277777777778" bottom="0.590277777777778" header="0.5" footer="0.5"/>
  <pageSetup paperSize="8" scale="1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A193"/>
  <sheetViews>
    <sheetView view="pageBreakPreview" zoomScale="85" zoomScaleNormal="70" workbookViewId="0">
      <pane xSplit="4" ySplit="7" topLeftCell="E65" activePane="bottomRight" state="frozenSplit"/>
      <selection/>
      <selection pane="topRight"/>
      <selection pane="bottomLeft"/>
      <selection pane="bottomRight" activeCell="F66" sqref="F66"/>
    </sheetView>
  </sheetViews>
  <sheetFormatPr defaultColWidth="9" defaultRowHeight="13.5"/>
  <cols>
    <col min="1" max="1" width="7.5" style="179" customWidth="1"/>
    <col min="2" max="2" width="17.25" style="179" customWidth="1"/>
    <col min="3" max="3" width="16.1333333333333" style="179" hidden="1" customWidth="1" outlineLevel="1"/>
    <col min="4" max="4" width="11.75" style="179" customWidth="1" collapsed="1"/>
    <col min="5" max="5" width="9" style="182" customWidth="1"/>
    <col min="6" max="6" width="9" style="179" customWidth="1"/>
    <col min="7" max="8" width="9" style="179" hidden="1" customWidth="1"/>
    <col min="9" max="9" width="11.5" style="179" hidden="1" customWidth="1" outlineLevel="1"/>
    <col min="10" max="12" width="9.38333333333333" style="179" hidden="1" customWidth="1" outlineLevel="1"/>
    <col min="13" max="16" width="9" style="179" hidden="1" customWidth="1" outlineLevel="1"/>
    <col min="17" max="18" width="9" style="179" hidden="1" customWidth="1" outlineLevel="1" collapsed="1"/>
    <col min="19" max="19" width="9" style="179" hidden="1" customWidth="1" outlineLevel="1"/>
    <col min="20" max="20" width="9" style="179" hidden="1" customWidth="1" collapsed="1"/>
    <col min="21" max="21" width="9" style="179" hidden="1" customWidth="1"/>
    <col min="22" max="22" width="9" style="179" hidden="1" customWidth="1" outlineLevel="1"/>
    <col min="23" max="23" width="11.3833333333333" style="179" hidden="1" customWidth="1" collapsed="1"/>
    <col min="24" max="25" width="9" style="179" hidden="1" customWidth="1" outlineLevel="1"/>
    <col min="26" max="26" width="12.5" style="179" customWidth="1" collapsed="1"/>
    <col min="27" max="27" width="10.25" style="179" customWidth="1"/>
    <col min="28" max="28" width="10.25" style="179" hidden="1" customWidth="1" outlineLevel="1"/>
    <col min="29" max="29" width="13.9666666666667" style="179" hidden="1" customWidth="1" outlineLevel="1"/>
    <col min="30" max="30" width="9" style="179" customWidth="1" collapsed="1"/>
    <col min="31" max="31" width="15.75" style="179" hidden="1" customWidth="1" outlineLevel="1"/>
    <col min="32" max="33" width="10.6333333333333" style="179" hidden="1" customWidth="1" outlineLevel="1"/>
    <col min="34" max="34" width="32.35" style="179" hidden="1" customWidth="1" collapsed="1"/>
    <col min="35" max="35" width="13.25" style="179" hidden="1" customWidth="1" outlineLevel="1"/>
    <col min="36" max="36" width="9" style="179" hidden="1" customWidth="1" outlineLevel="1"/>
    <col min="37" max="37" width="12.6333333333333" style="179" hidden="1" customWidth="1" outlineLevel="1"/>
    <col min="38" max="38" width="9" style="179" hidden="1" customWidth="1" outlineLevel="1" collapsed="1"/>
    <col min="39" max="39" width="12.6333333333333" style="179" hidden="1" customWidth="1" outlineLevel="1"/>
    <col min="40" max="45" width="9" style="179" hidden="1" customWidth="1" outlineLevel="1"/>
    <col min="46" max="46" width="8.08333333333333" style="179" hidden="1" customWidth="1" outlineLevel="1" collapsed="1"/>
    <col min="47" max="47" width="8.08333333333333" style="179" hidden="1" customWidth="1" outlineLevel="1"/>
    <col min="48" max="49" width="29.2583333333333" style="179" hidden="1" customWidth="1" outlineLevel="1"/>
    <col min="50" max="50" width="8.08333333333333" style="179" hidden="1" customWidth="1" collapsed="1"/>
    <col min="51" max="51" width="8.08333333333333" style="179" hidden="1" customWidth="1"/>
    <col min="52" max="52" width="37.2" style="179" hidden="1" customWidth="1"/>
    <col min="53" max="53" width="26.6333333333333" style="231" hidden="1" customWidth="1"/>
    <col min="54" max="54" width="19.2666666666667" style="231" hidden="1" customWidth="1"/>
    <col min="55" max="55" width="9.25833333333333" style="231" hidden="1" customWidth="1" outlineLevel="1"/>
    <col min="56" max="56" width="14.6333333333333" style="231" hidden="1" customWidth="1" outlineLevel="1"/>
    <col min="57" max="57" width="21.25" style="231" hidden="1" customWidth="1" outlineLevel="1"/>
    <col min="58" max="62" width="8.925" style="231" hidden="1" customWidth="1" outlineLevel="1"/>
    <col min="63" max="63" width="13.2166666666667" style="231" hidden="1" customWidth="1" outlineLevel="1"/>
    <col min="64" max="64" width="9" style="179" hidden="1" customWidth="1" collapsed="1"/>
    <col min="65" max="65" width="7.75" style="179" hidden="1" customWidth="1"/>
    <col min="66" max="66" width="7.75" style="231" hidden="1" customWidth="1" outlineLevel="1"/>
    <col min="67" max="67" width="12.4916666666667" style="179" hidden="1" customWidth="1" collapsed="1"/>
    <col min="68" max="70" width="7.75" style="231" hidden="1" customWidth="1" outlineLevel="1"/>
    <col min="71" max="71" width="7.75" style="179" hidden="1" customWidth="1" collapsed="1"/>
    <col min="72" max="72" width="13.525" style="231" hidden="1" customWidth="1" outlineLevel="1"/>
    <col min="73" max="73" width="7.75" style="179" hidden="1" customWidth="1" collapsed="1"/>
    <col min="74" max="74" width="7.75" style="179" hidden="1" customWidth="1"/>
    <col min="75" max="75" width="16.4666666666667" style="179" hidden="1" customWidth="1"/>
    <col min="76" max="77" width="7.75" style="179" hidden="1" customWidth="1"/>
    <col min="78" max="78" width="7.75" style="231" hidden="1" customWidth="1" outlineLevel="1"/>
    <col min="79" max="79" width="8.975" style="179" hidden="1" customWidth="1" collapsed="1"/>
    <col min="80" max="80" width="7.75" style="179" hidden="1" customWidth="1"/>
    <col min="81" max="81" width="7.75" style="231" hidden="1" customWidth="1" outlineLevel="1"/>
    <col min="82" max="82" width="11.6083333333333" style="179" hidden="1" customWidth="1" collapsed="1"/>
    <col min="83" max="83" width="7.75" style="179" hidden="1" customWidth="1"/>
    <col min="84" max="84" width="7.75" style="231" hidden="1" customWidth="1" outlineLevel="1"/>
    <col min="85" max="85" width="11.475" style="179" hidden="1" customWidth="1" collapsed="1"/>
    <col min="86" max="87" width="7.75" style="231" hidden="1" customWidth="1" outlineLevel="1"/>
    <col min="88" max="88" width="13.2333333333333" style="231" hidden="1" customWidth="1" outlineLevel="1"/>
    <col min="89" max="90" width="7.75" style="231" hidden="1" customWidth="1" outlineLevel="1"/>
    <col min="91" max="91" width="12.8" style="231" hidden="1" customWidth="1" outlineLevel="1"/>
    <col min="92" max="94" width="7.75" style="231" hidden="1" customWidth="1" outlineLevel="1"/>
    <col min="95" max="95" width="7.75" style="179" hidden="1" customWidth="1" collapsed="1"/>
    <col min="96" max="96" width="9" style="231" hidden="1" customWidth="1" outlineLevel="1"/>
    <col min="97" max="97" width="12.7833333333333" style="179" hidden="1" customWidth="1" collapsed="1"/>
    <col min="98" max="99" width="11.1333333333333" style="179" customWidth="1"/>
    <col min="100" max="100" width="28.3833333333333" style="179" customWidth="1"/>
    <col min="101" max="103" width="9" style="179" customWidth="1"/>
    <col min="104" max="104" width="10.3833333333333" style="179" customWidth="1"/>
    <col min="105" max="107" width="9" style="179" customWidth="1"/>
    <col min="108" max="16384" width="9" style="179"/>
  </cols>
  <sheetData>
    <row r="1" s="179" customFormat="1" ht="23.1" customHeight="1" spans="1:2">
      <c r="A1" s="184" t="s">
        <v>297</v>
      </c>
      <c r="B1" s="184"/>
    </row>
    <row r="2" s="64" customFormat="1" ht="38" customHeight="1" spans="1:97">
      <c r="A2" s="69"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row>
    <row r="3" s="64" customFormat="1" ht="18" hidden="1" customHeight="1" outlineLevel="1" spans="1:99">
      <c r="A3" s="69"/>
      <c r="B3" s="69"/>
      <c r="C3" s="69"/>
      <c r="D3" s="69"/>
      <c r="E3" s="69"/>
      <c r="F3" s="69"/>
      <c r="G3" s="69"/>
      <c r="H3" s="69"/>
      <c r="I3" s="69"/>
      <c r="J3" s="69"/>
      <c r="K3" s="69"/>
      <c r="L3" s="69"/>
      <c r="M3" s="69"/>
      <c r="N3" s="69"/>
      <c r="O3" s="69"/>
      <c r="P3" s="69"/>
      <c r="Q3" s="69"/>
      <c r="R3" s="69"/>
      <c r="S3" s="69"/>
      <c r="T3" s="77"/>
      <c r="U3" s="77"/>
      <c r="V3" s="75">
        <f>(Z73-W3)/W3</f>
        <v>-0.999929037932304</v>
      </c>
      <c r="W3" s="76">
        <v>6321597.87</v>
      </c>
      <c r="X3" s="69"/>
      <c r="Y3" s="69"/>
      <c r="Z3" s="77">
        <f>SUBTOTAL(9,Z8:Z72)/10000</f>
        <v>448.593656</v>
      </c>
      <c r="AA3" s="77">
        <f>SUBTOTAL(9,AA8:AA72)/10000</f>
        <v>243.3657</v>
      </c>
      <c r="AB3" s="77"/>
      <c r="AC3" s="69"/>
      <c r="AD3" s="77"/>
      <c r="AE3" s="69"/>
      <c r="AF3" s="79">
        <f>300.4/AA3</f>
        <v>1.23435636164012</v>
      </c>
      <c r="AG3" s="69"/>
      <c r="AH3" s="81">
        <v>2977063.55</v>
      </c>
      <c r="AI3" s="75">
        <f>(AA73-AH3)/AH3</f>
        <v>-0.99991825310548</v>
      </c>
      <c r="AJ3" s="69"/>
      <c r="AK3" s="69"/>
      <c r="AL3" s="69"/>
      <c r="AM3" s="69">
        <v>60.5</v>
      </c>
      <c r="AN3" s="69"/>
      <c r="AO3" s="69"/>
      <c r="AP3" s="69"/>
      <c r="AQ3" s="69"/>
      <c r="AR3" s="69"/>
      <c r="AS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4">
        <v>24.3</v>
      </c>
      <c r="CU3" s="64">
        <f>AM3-CT3</f>
        <v>36.2</v>
      </c>
    </row>
    <row r="4" s="65" customFormat="1" ht="13" customHeight="1" collapsed="1" spans="1:97">
      <c r="A4" s="71" t="s">
        <v>2</v>
      </c>
      <c r="B4" s="71" t="s">
        <v>3</v>
      </c>
      <c r="C4" s="71" t="s">
        <v>298</v>
      </c>
      <c r="D4" s="71" t="s">
        <v>299</v>
      </c>
      <c r="E4" s="71" t="s">
        <v>300</v>
      </c>
      <c r="F4" s="71" t="s">
        <v>301</v>
      </c>
      <c r="G4" s="71" t="s">
        <v>302</v>
      </c>
      <c r="H4" s="71" t="s">
        <v>4</v>
      </c>
      <c r="I4" s="71" t="s">
        <v>303</v>
      </c>
      <c r="J4" s="71" t="s">
        <v>304</v>
      </c>
      <c r="K4" s="71" t="s">
        <v>305</v>
      </c>
      <c r="L4" s="71" t="s">
        <v>5</v>
      </c>
      <c r="M4" s="71" t="s">
        <v>306</v>
      </c>
      <c r="N4" s="71" t="s">
        <v>307</v>
      </c>
      <c r="O4" s="71" t="s">
        <v>308</v>
      </c>
      <c r="P4" s="71" t="s">
        <v>309</v>
      </c>
      <c r="Q4" s="71" t="s">
        <v>310</v>
      </c>
      <c r="R4" s="71" t="s">
        <v>311</v>
      </c>
      <c r="S4" s="71" t="s">
        <v>312</v>
      </c>
      <c r="T4" s="71" t="s">
        <v>313</v>
      </c>
      <c r="U4" s="71" t="s">
        <v>314</v>
      </c>
      <c r="V4" s="71" t="s">
        <v>315</v>
      </c>
      <c r="W4" s="71" t="s">
        <v>6</v>
      </c>
      <c r="X4" s="71" t="s">
        <v>316</v>
      </c>
      <c r="Y4" s="71" t="s">
        <v>317</v>
      </c>
      <c r="Z4" s="80" t="s">
        <v>7</v>
      </c>
      <c r="AA4" s="80" t="s">
        <v>8</v>
      </c>
      <c r="AB4" s="80" t="s">
        <v>318</v>
      </c>
      <c r="AC4" s="71" t="s">
        <v>319</v>
      </c>
      <c r="AD4" s="71" t="s">
        <v>9</v>
      </c>
      <c r="AE4" s="71" t="s">
        <v>320</v>
      </c>
      <c r="AF4" s="71" t="s">
        <v>321</v>
      </c>
      <c r="AG4" s="71" t="s">
        <v>322</v>
      </c>
      <c r="AH4" s="71" t="s">
        <v>10</v>
      </c>
      <c r="AI4" s="71" t="s">
        <v>11</v>
      </c>
      <c r="AJ4" s="71" t="s">
        <v>323</v>
      </c>
      <c r="AK4" s="71" t="s">
        <v>324</v>
      </c>
      <c r="AL4" s="71" t="s">
        <v>325</v>
      </c>
      <c r="AM4" s="71" t="s">
        <v>326</v>
      </c>
      <c r="AN4" s="80" t="s">
        <v>327</v>
      </c>
      <c r="AO4" s="80"/>
      <c r="AP4" s="80" t="s">
        <v>328</v>
      </c>
      <c r="AQ4" s="80" t="s">
        <v>329</v>
      </c>
      <c r="AR4" s="80" t="s">
        <v>330</v>
      </c>
      <c r="AS4" s="80" t="s">
        <v>331</v>
      </c>
      <c r="AT4" s="71" t="s">
        <v>332</v>
      </c>
      <c r="AU4" s="71" t="s">
        <v>333</v>
      </c>
      <c r="AV4" s="71" t="s">
        <v>334</v>
      </c>
      <c r="AW4" s="71" t="s">
        <v>335</v>
      </c>
      <c r="AX4" s="71" t="s">
        <v>336</v>
      </c>
      <c r="AY4" s="71" t="s">
        <v>337</v>
      </c>
      <c r="AZ4" s="71" t="s">
        <v>338</v>
      </c>
      <c r="BA4" s="71" t="s">
        <v>339</v>
      </c>
      <c r="BB4" s="71" t="s">
        <v>340</v>
      </c>
      <c r="BC4" s="71" t="s">
        <v>341</v>
      </c>
      <c r="BD4" s="71"/>
      <c r="BE4" s="71"/>
      <c r="BF4" s="71"/>
      <c r="BG4" s="71"/>
      <c r="BH4" s="71"/>
      <c r="BI4" s="71"/>
      <c r="BJ4" s="71"/>
      <c r="BK4" s="71"/>
      <c r="BL4" s="80" t="s">
        <v>342</v>
      </c>
      <c r="BM4" s="71" t="s">
        <v>343</v>
      </c>
      <c r="BN4" s="71"/>
      <c r="BO4" s="71"/>
      <c r="BP4" s="71" t="s">
        <v>344</v>
      </c>
      <c r="BQ4" s="71"/>
      <c r="BR4" s="71"/>
      <c r="BS4" s="212" t="s">
        <v>345</v>
      </c>
      <c r="BT4" s="213"/>
      <c r="BU4" s="213"/>
      <c r="BV4" s="213"/>
      <c r="BW4" s="213"/>
      <c r="BX4" s="213"/>
      <c r="BY4" s="213"/>
      <c r="BZ4" s="213"/>
      <c r="CA4" s="216"/>
      <c r="CB4" s="71" t="s">
        <v>346</v>
      </c>
      <c r="CC4" s="71"/>
      <c r="CD4" s="71"/>
      <c r="CE4" s="71" t="s">
        <v>347</v>
      </c>
      <c r="CF4" s="71"/>
      <c r="CG4" s="71"/>
      <c r="CH4" s="71" t="s">
        <v>348</v>
      </c>
      <c r="CI4" s="71"/>
      <c r="CJ4" s="71"/>
      <c r="CK4" s="71" t="s">
        <v>349</v>
      </c>
      <c r="CL4" s="71"/>
      <c r="CM4" s="71"/>
      <c r="CN4" s="71" t="s">
        <v>350</v>
      </c>
      <c r="CO4" s="71"/>
      <c r="CP4" s="71"/>
      <c r="CQ4" s="212" t="s">
        <v>351</v>
      </c>
      <c r="CR4" s="213"/>
      <c r="CS4" s="216"/>
    </row>
    <row r="5" s="65" customFormat="1" ht="13" customHeight="1" spans="1:97">
      <c r="A5" s="71"/>
      <c r="B5" s="71"/>
      <c r="C5" s="71"/>
      <c r="D5" s="71"/>
      <c r="E5" s="71"/>
      <c r="F5" s="71"/>
      <c r="G5" s="71"/>
      <c r="H5" s="71"/>
      <c r="I5" s="71"/>
      <c r="J5" s="71"/>
      <c r="K5" s="71"/>
      <c r="L5" s="71"/>
      <c r="M5" s="71"/>
      <c r="N5" s="71"/>
      <c r="O5" s="71"/>
      <c r="P5" s="71"/>
      <c r="Q5" s="71"/>
      <c r="R5" s="71"/>
      <c r="S5" s="71"/>
      <c r="T5" s="71"/>
      <c r="U5" s="71"/>
      <c r="V5" s="71"/>
      <c r="W5" s="71"/>
      <c r="X5" s="71"/>
      <c r="Y5" s="71"/>
      <c r="Z5" s="80"/>
      <c r="AA5" s="80"/>
      <c r="AB5" s="80"/>
      <c r="AC5" s="71"/>
      <c r="AD5" s="71"/>
      <c r="AE5" s="71"/>
      <c r="AF5" s="71"/>
      <c r="AG5" s="71"/>
      <c r="AH5" s="71"/>
      <c r="AI5" s="71"/>
      <c r="AJ5" s="71"/>
      <c r="AK5" s="71"/>
      <c r="AL5" s="71"/>
      <c r="AM5" s="71"/>
      <c r="AN5" s="80"/>
      <c r="AO5" s="80"/>
      <c r="AP5" s="80"/>
      <c r="AQ5" s="80"/>
      <c r="AR5" s="80"/>
      <c r="AS5" s="80"/>
      <c r="AT5" s="71"/>
      <c r="AU5" s="71"/>
      <c r="AV5" s="71"/>
      <c r="AW5" s="71"/>
      <c r="AX5" s="71"/>
      <c r="AY5" s="71"/>
      <c r="AZ5" s="71"/>
      <c r="BA5" s="71"/>
      <c r="BB5" s="71"/>
      <c r="BC5" s="104" t="s">
        <v>352</v>
      </c>
      <c r="BD5" s="104" t="s">
        <v>353</v>
      </c>
      <c r="BE5" s="71" t="s">
        <v>354</v>
      </c>
      <c r="BF5" s="105" t="s">
        <v>355</v>
      </c>
      <c r="BG5" s="116"/>
      <c r="BH5" s="116"/>
      <c r="BI5" s="116"/>
      <c r="BJ5" s="106"/>
      <c r="BK5" s="71" t="s">
        <v>356</v>
      </c>
      <c r="BL5" s="80"/>
      <c r="BM5" s="71"/>
      <c r="BN5" s="71"/>
      <c r="BO5" s="71"/>
      <c r="BP5" s="71"/>
      <c r="BQ5" s="71"/>
      <c r="BR5" s="71"/>
      <c r="BS5" s="214"/>
      <c r="BT5" s="215"/>
      <c r="BU5" s="215"/>
      <c r="BV5" s="215"/>
      <c r="BW5" s="215"/>
      <c r="BX5" s="215"/>
      <c r="BY5" s="215"/>
      <c r="BZ5" s="215"/>
      <c r="CA5" s="217"/>
      <c r="CB5" s="71"/>
      <c r="CC5" s="71"/>
      <c r="CD5" s="71"/>
      <c r="CE5" s="71"/>
      <c r="CF5" s="71"/>
      <c r="CG5" s="71"/>
      <c r="CH5" s="71"/>
      <c r="CI5" s="71"/>
      <c r="CJ5" s="71"/>
      <c r="CK5" s="71"/>
      <c r="CL5" s="71"/>
      <c r="CM5" s="71"/>
      <c r="CN5" s="71"/>
      <c r="CO5" s="71"/>
      <c r="CP5" s="71"/>
      <c r="CQ5" s="218"/>
      <c r="CR5" s="219"/>
      <c r="CS5" s="220"/>
    </row>
    <row r="6" s="65" customFormat="1" ht="13" customHeight="1" spans="1:97">
      <c r="A6" s="71"/>
      <c r="B6" s="71"/>
      <c r="C6" s="71"/>
      <c r="D6" s="71"/>
      <c r="E6" s="71"/>
      <c r="F6" s="71"/>
      <c r="G6" s="71"/>
      <c r="H6" s="71"/>
      <c r="I6" s="71"/>
      <c r="J6" s="71"/>
      <c r="K6" s="71"/>
      <c r="L6" s="71"/>
      <c r="M6" s="71"/>
      <c r="N6" s="71"/>
      <c r="O6" s="71"/>
      <c r="P6" s="71"/>
      <c r="Q6" s="71"/>
      <c r="R6" s="71"/>
      <c r="S6" s="71"/>
      <c r="T6" s="71"/>
      <c r="U6" s="71"/>
      <c r="V6" s="71"/>
      <c r="W6" s="71"/>
      <c r="X6" s="71"/>
      <c r="Y6" s="71"/>
      <c r="Z6" s="80"/>
      <c r="AA6" s="80"/>
      <c r="AB6" s="80"/>
      <c r="AC6" s="71"/>
      <c r="AD6" s="71"/>
      <c r="AE6" s="71"/>
      <c r="AF6" s="71"/>
      <c r="AG6" s="71"/>
      <c r="AH6" s="71"/>
      <c r="AI6" s="71"/>
      <c r="AJ6" s="71"/>
      <c r="AK6" s="71"/>
      <c r="AL6" s="71"/>
      <c r="AM6" s="71"/>
      <c r="AN6" s="80"/>
      <c r="AO6" s="80"/>
      <c r="AP6" s="80"/>
      <c r="AQ6" s="80"/>
      <c r="AR6" s="80"/>
      <c r="AS6" s="80"/>
      <c r="AT6" s="71"/>
      <c r="AU6" s="71"/>
      <c r="AV6" s="71"/>
      <c r="AW6" s="71"/>
      <c r="AX6" s="71"/>
      <c r="AY6" s="71"/>
      <c r="AZ6" s="71"/>
      <c r="BA6" s="71"/>
      <c r="BB6" s="71"/>
      <c r="BC6" s="204"/>
      <c r="BD6" s="204"/>
      <c r="BE6" s="71"/>
      <c r="BF6" s="105"/>
      <c r="BG6" s="116"/>
      <c r="BH6" s="116"/>
      <c r="BI6" s="116"/>
      <c r="BJ6" s="106"/>
      <c r="BK6" s="71"/>
      <c r="BL6" s="80"/>
      <c r="BM6" s="104" t="s">
        <v>357</v>
      </c>
      <c r="BN6" s="71"/>
      <c r="BO6" s="104" t="s">
        <v>358</v>
      </c>
      <c r="BP6" s="71"/>
      <c r="BQ6" s="71"/>
      <c r="BR6" s="71"/>
      <c r="BS6" s="71" t="s">
        <v>357</v>
      </c>
      <c r="BT6" s="71" t="s">
        <v>354</v>
      </c>
      <c r="BU6" s="71" t="s">
        <v>355</v>
      </c>
      <c r="BV6" s="71"/>
      <c r="BW6" s="71"/>
      <c r="BX6" s="71"/>
      <c r="BY6" s="71"/>
      <c r="BZ6" s="104" t="s">
        <v>359</v>
      </c>
      <c r="CA6" s="104" t="s">
        <v>360</v>
      </c>
      <c r="CB6" s="104" t="s">
        <v>357</v>
      </c>
      <c r="CC6" s="71"/>
      <c r="CD6" s="104" t="s">
        <v>358</v>
      </c>
      <c r="CE6" s="104" t="s">
        <v>357</v>
      </c>
      <c r="CF6" s="71"/>
      <c r="CG6" s="104" t="s">
        <v>358</v>
      </c>
      <c r="CH6" s="104" t="s">
        <v>357</v>
      </c>
      <c r="CI6" s="71"/>
      <c r="CJ6" s="104" t="s">
        <v>358</v>
      </c>
      <c r="CK6" s="104" t="s">
        <v>357</v>
      </c>
      <c r="CL6" s="71"/>
      <c r="CM6" s="104" t="s">
        <v>358</v>
      </c>
      <c r="CN6" s="71"/>
      <c r="CO6" s="71"/>
      <c r="CP6" s="71"/>
      <c r="CQ6" s="71" t="s">
        <v>357</v>
      </c>
      <c r="CR6" s="71"/>
      <c r="CS6" s="71" t="s">
        <v>358</v>
      </c>
    </row>
    <row r="7" s="65" customFormat="1" ht="13" customHeight="1" outlineLevel="1" spans="1:98">
      <c r="A7" s="71"/>
      <c r="B7" s="71"/>
      <c r="C7" s="71"/>
      <c r="D7" s="71"/>
      <c r="E7" s="71"/>
      <c r="F7" s="71"/>
      <c r="G7" s="71"/>
      <c r="H7" s="71"/>
      <c r="I7" s="71"/>
      <c r="J7" s="71"/>
      <c r="K7" s="71"/>
      <c r="L7" s="71"/>
      <c r="M7" s="71"/>
      <c r="N7" s="71"/>
      <c r="O7" s="71"/>
      <c r="P7" s="71"/>
      <c r="Q7" s="71"/>
      <c r="R7" s="71"/>
      <c r="S7" s="71"/>
      <c r="T7" s="71"/>
      <c r="U7" s="71"/>
      <c r="V7" s="71"/>
      <c r="W7" s="71"/>
      <c r="X7" s="71"/>
      <c r="Y7" s="71"/>
      <c r="Z7" s="80"/>
      <c r="AA7" s="80"/>
      <c r="AB7" s="80"/>
      <c r="AC7" s="71"/>
      <c r="AD7" s="71"/>
      <c r="AE7" s="71"/>
      <c r="AF7" s="71"/>
      <c r="AG7" s="71"/>
      <c r="AH7" s="71"/>
      <c r="AI7" s="71"/>
      <c r="AJ7" s="71"/>
      <c r="AK7" s="71"/>
      <c r="AL7" s="71"/>
      <c r="AM7" s="71"/>
      <c r="AN7" s="80" t="s">
        <v>361</v>
      </c>
      <c r="AO7" s="71" t="s">
        <v>362</v>
      </c>
      <c r="AP7" s="80"/>
      <c r="AQ7" s="80"/>
      <c r="AR7" s="80"/>
      <c r="AS7" s="80"/>
      <c r="AT7" s="71"/>
      <c r="AU7" s="71"/>
      <c r="AV7" s="71"/>
      <c r="AW7" s="71"/>
      <c r="AX7" s="71"/>
      <c r="AY7" s="71"/>
      <c r="AZ7" s="71"/>
      <c r="BA7" s="71"/>
      <c r="BB7" s="71"/>
      <c r="BC7" s="107"/>
      <c r="BD7" s="107"/>
      <c r="BE7" s="117"/>
      <c r="BF7" s="71" t="s">
        <v>363</v>
      </c>
      <c r="BG7" s="71" t="s">
        <v>364</v>
      </c>
      <c r="BH7" s="71" t="s">
        <v>365</v>
      </c>
      <c r="BI7" s="71" t="s">
        <v>366</v>
      </c>
      <c r="BJ7" s="71" t="s">
        <v>367</v>
      </c>
      <c r="BK7" s="117"/>
      <c r="BL7" s="80"/>
      <c r="BM7" s="107"/>
      <c r="BN7" s="71" t="s">
        <v>359</v>
      </c>
      <c r="BO7" s="107"/>
      <c r="BP7" s="71" t="s">
        <v>357</v>
      </c>
      <c r="BQ7" s="71" t="s">
        <v>359</v>
      </c>
      <c r="BR7" s="71" t="s">
        <v>358</v>
      </c>
      <c r="BS7" s="71"/>
      <c r="BT7" s="71"/>
      <c r="BU7" s="71" t="s">
        <v>368</v>
      </c>
      <c r="BV7" s="71" t="s">
        <v>363</v>
      </c>
      <c r="BW7" s="71" t="s">
        <v>369</v>
      </c>
      <c r="BX7" s="71" t="s">
        <v>370</v>
      </c>
      <c r="BY7" s="71" t="s">
        <v>371</v>
      </c>
      <c r="BZ7" s="107"/>
      <c r="CA7" s="107"/>
      <c r="CB7" s="107"/>
      <c r="CC7" s="71" t="s">
        <v>359</v>
      </c>
      <c r="CD7" s="107"/>
      <c r="CE7" s="107"/>
      <c r="CF7" s="71" t="s">
        <v>359</v>
      </c>
      <c r="CG7" s="107"/>
      <c r="CH7" s="107"/>
      <c r="CI7" s="71" t="s">
        <v>359</v>
      </c>
      <c r="CJ7" s="107"/>
      <c r="CK7" s="107"/>
      <c r="CL7" s="71" t="s">
        <v>359</v>
      </c>
      <c r="CM7" s="107"/>
      <c r="CN7" s="71" t="s">
        <v>357</v>
      </c>
      <c r="CO7" s="71" t="s">
        <v>359</v>
      </c>
      <c r="CP7" s="71" t="s">
        <v>358</v>
      </c>
      <c r="CQ7" s="71"/>
      <c r="CR7" s="71" t="s">
        <v>359</v>
      </c>
      <c r="CS7" s="71"/>
      <c r="CT7" s="65" t="s">
        <v>372</v>
      </c>
    </row>
    <row r="8" s="179" customFormat="1" ht="60" customHeight="1" spans="1:105">
      <c r="A8" s="185">
        <v>1</v>
      </c>
      <c r="B8" s="185" t="s">
        <v>12</v>
      </c>
      <c r="C8" s="186" t="s">
        <v>373</v>
      </c>
      <c r="D8" s="186" t="s">
        <v>374</v>
      </c>
      <c r="E8" s="206" t="s">
        <v>375</v>
      </c>
      <c r="F8" s="185" t="s">
        <v>376</v>
      </c>
      <c r="G8" s="185"/>
      <c r="H8" s="185" t="s">
        <v>13</v>
      </c>
      <c r="I8" s="185">
        <v>202303</v>
      </c>
      <c r="J8" s="185">
        <v>202401</v>
      </c>
      <c r="K8" s="185">
        <v>202407</v>
      </c>
      <c r="L8" s="185" t="s">
        <v>14</v>
      </c>
      <c r="M8" s="185"/>
      <c r="N8" s="185"/>
      <c r="O8" s="185" t="s">
        <v>377</v>
      </c>
      <c r="P8" s="185" t="s">
        <v>378</v>
      </c>
      <c r="Q8" s="185" t="s">
        <v>379</v>
      </c>
      <c r="R8" s="185"/>
      <c r="S8" s="185" t="s">
        <v>380</v>
      </c>
      <c r="T8" s="185" t="s">
        <v>379</v>
      </c>
      <c r="U8" s="185" t="s">
        <v>379</v>
      </c>
      <c r="V8" s="185"/>
      <c r="W8" s="185" t="s">
        <v>15</v>
      </c>
      <c r="X8" s="185"/>
      <c r="Y8" s="185"/>
      <c r="Z8" s="185">
        <v>1000000</v>
      </c>
      <c r="AA8" s="185">
        <v>600000</v>
      </c>
      <c r="AB8" s="185">
        <f>20*7</f>
        <v>140</v>
      </c>
      <c r="AC8" s="185"/>
      <c r="AD8" s="185" t="s">
        <v>16</v>
      </c>
      <c r="AE8" s="185"/>
      <c r="AF8" s="185" t="s">
        <v>381</v>
      </c>
      <c r="AG8" s="185" t="s">
        <v>382</v>
      </c>
      <c r="AH8" s="185" t="s">
        <v>17</v>
      </c>
      <c r="AI8" s="185" t="s">
        <v>18</v>
      </c>
      <c r="AJ8" s="185"/>
      <c r="AK8" s="185"/>
      <c r="AL8" s="186" t="s">
        <v>383</v>
      </c>
      <c r="AM8" s="186">
        <v>18981369558</v>
      </c>
      <c r="AN8" s="186" t="s">
        <v>384</v>
      </c>
      <c r="AO8" s="186"/>
      <c r="AP8" s="186"/>
      <c r="AQ8" s="186"/>
      <c r="AR8" s="186"/>
      <c r="AS8" s="186"/>
      <c r="AT8" s="186"/>
      <c r="AU8" s="186"/>
      <c r="AV8" s="186"/>
      <c r="AW8" s="186"/>
      <c r="AX8" s="205" t="s">
        <v>379</v>
      </c>
      <c r="AY8" s="205"/>
      <c r="AZ8" s="206" t="s">
        <v>385</v>
      </c>
      <c r="BA8" s="206"/>
      <c r="BB8" s="206"/>
      <c r="BC8" s="185" t="s">
        <v>386</v>
      </c>
      <c r="BD8" s="185"/>
      <c r="BE8" s="185"/>
      <c r="BF8" s="185"/>
      <c r="BG8" s="185"/>
      <c r="BH8" s="185"/>
      <c r="BI8" s="185"/>
      <c r="BJ8" s="185"/>
      <c r="BK8" s="185"/>
      <c r="BL8" s="186" t="str">
        <f t="shared" ref="BL8:BL23" si="0">IF(OR(BM8="是",BM8="无需办理"),IF(OR(BP8="是",BP8="无需办理"),IF(OR(BS8="是",BS8="无需办理"),IF(OR(CB8="是",CB8="无需办理"),IF(OR(CE8="是",CE8="无需办理"),IF(OR(CH8="是",CH8="无需办理"),IF(OR(CK8="是",CK8="无需办理"),IF(OR(CN8="是",CN8="无需办理"),IF(OR(CQ8="是",CQ8="无需办理"),"办结",""),""),""),""),""),""),""),""),"")</f>
        <v>办结</v>
      </c>
      <c r="BM8" s="186" t="s">
        <v>379</v>
      </c>
      <c r="BN8" s="186" t="s">
        <v>387</v>
      </c>
      <c r="BO8" s="186"/>
      <c r="BP8" s="186" t="s">
        <v>379</v>
      </c>
      <c r="BQ8" s="186" t="s">
        <v>388</v>
      </c>
      <c r="BR8" s="186" t="s">
        <v>389</v>
      </c>
      <c r="BS8" s="186" t="s">
        <v>379</v>
      </c>
      <c r="BT8" s="186" t="s">
        <v>390</v>
      </c>
      <c r="BU8" s="186" t="s">
        <v>391</v>
      </c>
      <c r="BV8" s="186" t="s">
        <v>392</v>
      </c>
      <c r="BW8" s="186" t="s">
        <v>392</v>
      </c>
      <c r="BX8" s="186" t="s">
        <v>379</v>
      </c>
      <c r="BY8" s="186" t="s">
        <v>379</v>
      </c>
      <c r="BZ8" s="186" t="s">
        <v>388</v>
      </c>
      <c r="CA8" s="186"/>
      <c r="CB8" s="186" t="s">
        <v>379</v>
      </c>
      <c r="CC8" s="186" t="s">
        <v>387</v>
      </c>
      <c r="CD8" s="186"/>
      <c r="CE8" s="186" t="s">
        <v>379</v>
      </c>
      <c r="CF8" s="186" t="s">
        <v>393</v>
      </c>
      <c r="CG8" s="186"/>
      <c r="CH8" s="186" t="s">
        <v>379</v>
      </c>
      <c r="CI8" s="186" t="s">
        <v>388</v>
      </c>
      <c r="CJ8" s="186"/>
      <c r="CK8" s="186" t="s">
        <v>379</v>
      </c>
      <c r="CL8" s="186" t="s">
        <v>388</v>
      </c>
      <c r="CM8" s="186"/>
      <c r="CN8" s="186" t="s">
        <v>394</v>
      </c>
      <c r="CO8" s="186"/>
      <c r="CP8" s="186"/>
      <c r="CQ8" s="186" t="s">
        <v>394</v>
      </c>
      <c r="CR8" s="186"/>
      <c r="CS8" s="186"/>
      <c r="CT8" s="221" t="s">
        <v>386</v>
      </c>
      <c r="CZ8" s="223">
        <f t="shared" ref="CZ8:CZ20" si="1">Z8/10000</f>
        <v>100</v>
      </c>
      <c r="DA8" s="223">
        <f t="shared" ref="DA8:DA20" si="2">AA8/10000</f>
        <v>60</v>
      </c>
    </row>
    <row r="9" s="179" customFormat="1" ht="60" customHeight="1" spans="1:105">
      <c r="A9" s="185">
        <v>2</v>
      </c>
      <c r="B9" s="185" t="s">
        <v>19</v>
      </c>
      <c r="C9" s="186" t="s">
        <v>395</v>
      </c>
      <c r="D9" s="186" t="s">
        <v>396</v>
      </c>
      <c r="E9" s="185" t="s">
        <v>397</v>
      </c>
      <c r="F9" s="185" t="s">
        <v>398</v>
      </c>
      <c r="G9" s="185" t="s">
        <v>399</v>
      </c>
      <c r="H9" s="185" t="s">
        <v>20</v>
      </c>
      <c r="I9" s="185">
        <v>202304</v>
      </c>
      <c r="J9" s="185">
        <v>202401</v>
      </c>
      <c r="K9" s="185">
        <v>202512</v>
      </c>
      <c r="L9" s="185" t="s">
        <v>14</v>
      </c>
      <c r="M9" s="185"/>
      <c r="N9" s="185"/>
      <c r="O9" s="185" t="s">
        <v>400</v>
      </c>
      <c r="P9" s="185" t="s">
        <v>401</v>
      </c>
      <c r="Q9" s="185"/>
      <c r="R9" s="185"/>
      <c r="S9" s="185" t="s">
        <v>402</v>
      </c>
      <c r="T9" s="185" t="s">
        <v>379</v>
      </c>
      <c r="U9" s="185" t="s">
        <v>379</v>
      </c>
      <c r="V9" s="185"/>
      <c r="W9" s="185" t="s">
        <v>15</v>
      </c>
      <c r="X9" s="185"/>
      <c r="Y9" s="185"/>
      <c r="Z9" s="185">
        <v>779928.98</v>
      </c>
      <c r="AA9" s="185">
        <v>500000</v>
      </c>
      <c r="AB9" s="185">
        <v>280</v>
      </c>
      <c r="AC9" s="185"/>
      <c r="AD9" s="185" t="s">
        <v>16</v>
      </c>
      <c r="AE9" s="185"/>
      <c r="AF9" s="185" t="s">
        <v>381</v>
      </c>
      <c r="AG9" s="185" t="s">
        <v>382</v>
      </c>
      <c r="AH9" s="185" t="s">
        <v>21</v>
      </c>
      <c r="AI9" s="185" t="s">
        <v>22</v>
      </c>
      <c r="AJ9" s="185"/>
      <c r="AK9" s="185"/>
      <c r="AL9" s="186" t="s">
        <v>403</v>
      </c>
      <c r="AM9" s="186">
        <v>15947623319</v>
      </c>
      <c r="AN9" s="186"/>
      <c r="AO9" s="186"/>
      <c r="AP9" s="186"/>
      <c r="AQ9" s="186"/>
      <c r="AR9" s="186"/>
      <c r="AS9" s="186"/>
      <c r="AT9" s="186"/>
      <c r="AU9" s="186"/>
      <c r="AV9" s="186"/>
      <c r="AW9" s="186"/>
      <c r="AX9" s="186" t="s">
        <v>379</v>
      </c>
      <c r="AY9" s="186"/>
      <c r="AZ9" s="206" t="s">
        <v>404</v>
      </c>
      <c r="BA9" s="206"/>
      <c r="BB9" s="206"/>
      <c r="BC9" s="185" t="s">
        <v>386</v>
      </c>
      <c r="BD9" s="185"/>
      <c r="BE9" s="185"/>
      <c r="BF9" s="185"/>
      <c r="BG9" s="185"/>
      <c r="BH9" s="185"/>
      <c r="BI9" s="185"/>
      <c r="BJ9" s="185"/>
      <c r="BK9" s="185"/>
      <c r="BL9" s="186" t="str">
        <f t="shared" si="0"/>
        <v>办结</v>
      </c>
      <c r="BM9" s="186" t="s">
        <v>379</v>
      </c>
      <c r="BN9" s="186" t="s">
        <v>393</v>
      </c>
      <c r="BO9" s="186"/>
      <c r="BP9" s="186" t="s">
        <v>379</v>
      </c>
      <c r="BQ9" s="186" t="s">
        <v>388</v>
      </c>
      <c r="BR9" s="186" t="s">
        <v>389</v>
      </c>
      <c r="BS9" s="186" t="s">
        <v>379</v>
      </c>
      <c r="BT9" s="186" t="s">
        <v>390</v>
      </c>
      <c r="BU9" s="186" t="s">
        <v>391</v>
      </c>
      <c r="BV9" s="186" t="s">
        <v>392</v>
      </c>
      <c r="BW9" s="186" t="s">
        <v>392</v>
      </c>
      <c r="BX9" s="186" t="s">
        <v>379</v>
      </c>
      <c r="BY9" s="186" t="s">
        <v>379</v>
      </c>
      <c r="BZ9" s="186" t="s">
        <v>388</v>
      </c>
      <c r="CA9" s="186"/>
      <c r="CB9" s="186" t="s">
        <v>379</v>
      </c>
      <c r="CC9" s="186" t="s">
        <v>387</v>
      </c>
      <c r="CD9" s="186"/>
      <c r="CE9" s="186" t="s">
        <v>379</v>
      </c>
      <c r="CF9" s="186" t="s">
        <v>393</v>
      </c>
      <c r="CG9" s="186"/>
      <c r="CH9" s="186" t="s">
        <v>379</v>
      </c>
      <c r="CI9" s="186" t="s">
        <v>388</v>
      </c>
      <c r="CJ9" s="186"/>
      <c r="CK9" s="186" t="s">
        <v>379</v>
      </c>
      <c r="CL9" s="186" t="s">
        <v>388</v>
      </c>
      <c r="CM9" s="186"/>
      <c r="CN9" s="186" t="s">
        <v>394</v>
      </c>
      <c r="CO9" s="186"/>
      <c r="CP9" s="186"/>
      <c r="CQ9" s="186" t="s">
        <v>394</v>
      </c>
      <c r="CR9" s="186"/>
      <c r="CS9" s="186"/>
      <c r="CT9" s="221" t="s">
        <v>386</v>
      </c>
      <c r="CV9" s="179" t="e">
        <f>#REF!-#REF!</f>
        <v>#REF!</v>
      </c>
      <c r="CZ9" s="223">
        <f t="shared" si="1"/>
        <v>77.992898</v>
      </c>
      <c r="DA9" s="223">
        <f t="shared" si="2"/>
        <v>50</v>
      </c>
    </row>
    <row r="10" s="179" customFormat="1" ht="60" customHeight="1" spans="1:98">
      <c r="A10" s="185">
        <v>3</v>
      </c>
      <c r="B10" s="185" t="s">
        <v>23</v>
      </c>
      <c r="C10" s="186" t="s">
        <v>405</v>
      </c>
      <c r="D10" s="186" t="s">
        <v>396</v>
      </c>
      <c r="E10" s="185" t="s">
        <v>397</v>
      </c>
      <c r="F10" s="185" t="s">
        <v>406</v>
      </c>
      <c r="G10" s="185"/>
      <c r="H10" s="185" t="s">
        <v>24</v>
      </c>
      <c r="I10" s="185">
        <v>202204</v>
      </c>
      <c r="J10" s="185">
        <v>202403</v>
      </c>
      <c r="K10" s="185">
        <v>202512</v>
      </c>
      <c r="L10" s="185" t="s">
        <v>14</v>
      </c>
      <c r="M10" s="185"/>
      <c r="N10" s="185"/>
      <c r="O10" s="185" t="s">
        <v>407</v>
      </c>
      <c r="P10" s="185" t="s">
        <v>408</v>
      </c>
      <c r="Q10" s="185" t="s">
        <v>379</v>
      </c>
      <c r="R10" s="185" t="s">
        <v>409</v>
      </c>
      <c r="S10" s="185" t="s">
        <v>410</v>
      </c>
      <c r="T10" s="185" t="s">
        <v>379</v>
      </c>
      <c r="U10" s="185" t="s">
        <v>379</v>
      </c>
      <c r="V10" s="185"/>
      <c r="W10" s="185" t="s">
        <v>15</v>
      </c>
      <c r="X10" s="185"/>
      <c r="Y10" s="185"/>
      <c r="Z10" s="185">
        <v>331900</v>
      </c>
      <c r="AA10" s="185">
        <v>150000</v>
      </c>
      <c r="AB10" s="185">
        <v>30</v>
      </c>
      <c r="AC10" s="185"/>
      <c r="AD10" s="185" t="s">
        <v>16</v>
      </c>
      <c r="AE10" s="185"/>
      <c r="AF10" s="185" t="s">
        <v>381</v>
      </c>
      <c r="AG10" s="185" t="s">
        <v>382</v>
      </c>
      <c r="AH10" s="185" t="s">
        <v>25</v>
      </c>
      <c r="AI10" s="185" t="s">
        <v>26</v>
      </c>
      <c r="AJ10" s="185"/>
      <c r="AK10" s="185"/>
      <c r="AL10" s="186" t="s">
        <v>411</v>
      </c>
      <c r="AM10" s="186">
        <v>18863077659</v>
      </c>
      <c r="AN10" s="186">
        <v>200</v>
      </c>
      <c r="AO10" s="186"/>
      <c r="AP10" s="186"/>
      <c r="AQ10" s="186"/>
      <c r="AR10" s="186"/>
      <c r="AS10" s="186"/>
      <c r="AT10" s="186"/>
      <c r="AU10" s="186"/>
      <c r="AV10" s="186"/>
      <c r="AW10" s="186"/>
      <c r="AX10" s="186" t="s">
        <v>379</v>
      </c>
      <c r="AY10" s="186"/>
      <c r="AZ10" s="206" t="s">
        <v>412</v>
      </c>
      <c r="BA10" s="206"/>
      <c r="BB10" s="206"/>
      <c r="BC10" s="185" t="s">
        <v>386</v>
      </c>
      <c r="BD10" s="185"/>
      <c r="BE10" s="185"/>
      <c r="BF10" s="185"/>
      <c r="BG10" s="185"/>
      <c r="BH10" s="185"/>
      <c r="BI10" s="185"/>
      <c r="BJ10" s="185"/>
      <c r="BK10" s="185"/>
      <c r="BL10" s="186" t="str">
        <f t="shared" si="0"/>
        <v>办结</v>
      </c>
      <c r="BM10" s="186" t="s">
        <v>379</v>
      </c>
      <c r="BN10" s="186" t="s">
        <v>387</v>
      </c>
      <c r="BO10" s="186"/>
      <c r="BP10" s="186" t="s">
        <v>379</v>
      </c>
      <c r="BQ10" s="186" t="s">
        <v>388</v>
      </c>
      <c r="BR10" s="186" t="s">
        <v>389</v>
      </c>
      <c r="BS10" s="186" t="s">
        <v>379</v>
      </c>
      <c r="BT10" s="186" t="s">
        <v>390</v>
      </c>
      <c r="BU10" s="186" t="s">
        <v>391</v>
      </c>
      <c r="BV10" s="186" t="s">
        <v>392</v>
      </c>
      <c r="BW10" s="186" t="s">
        <v>392</v>
      </c>
      <c r="BX10" s="186" t="s">
        <v>379</v>
      </c>
      <c r="BY10" s="186" t="s">
        <v>379</v>
      </c>
      <c r="BZ10" s="186" t="s">
        <v>388</v>
      </c>
      <c r="CA10" s="186"/>
      <c r="CB10" s="186" t="s">
        <v>379</v>
      </c>
      <c r="CC10" s="186" t="s">
        <v>387</v>
      </c>
      <c r="CD10" s="186"/>
      <c r="CE10" s="186" t="s">
        <v>379</v>
      </c>
      <c r="CF10" s="186" t="s">
        <v>393</v>
      </c>
      <c r="CG10" s="186"/>
      <c r="CH10" s="186" t="s">
        <v>379</v>
      </c>
      <c r="CI10" s="186" t="s">
        <v>388</v>
      </c>
      <c r="CJ10" s="186"/>
      <c r="CK10" s="186" t="s">
        <v>379</v>
      </c>
      <c r="CL10" s="186" t="s">
        <v>388</v>
      </c>
      <c r="CM10" s="186"/>
      <c r="CN10" s="186" t="s">
        <v>394</v>
      </c>
      <c r="CO10" s="186"/>
      <c r="CP10" s="186"/>
      <c r="CQ10" s="186" t="s">
        <v>394</v>
      </c>
      <c r="CR10" s="186"/>
      <c r="CS10" s="186"/>
      <c r="CT10" s="221" t="s">
        <v>386</v>
      </c>
    </row>
    <row r="11" s="179" customFormat="1" ht="60" customHeight="1" spans="1:102">
      <c r="A11" s="185">
        <v>4</v>
      </c>
      <c r="B11" s="185" t="s">
        <v>27</v>
      </c>
      <c r="C11" s="185" t="s">
        <v>413</v>
      </c>
      <c r="D11" s="186" t="s">
        <v>374</v>
      </c>
      <c r="E11" s="206" t="s">
        <v>414</v>
      </c>
      <c r="F11" s="185" t="s">
        <v>406</v>
      </c>
      <c r="G11" s="185"/>
      <c r="H11" s="185" t="s">
        <v>20</v>
      </c>
      <c r="I11" s="185">
        <v>202405</v>
      </c>
      <c r="J11" s="185">
        <v>202402</v>
      </c>
      <c r="K11" s="185">
        <v>202510</v>
      </c>
      <c r="L11" s="185" t="s">
        <v>14</v>
      </c>
      <c r="M11" s="185"/>
      <c r="N11" s="185"/>
      <c r="O11" s="185" t="s">
        <v>407</v>
      </c>
      <c r="P11" s="185" t="s">
        <v>408</v>
      </c>
      <c r="Q11" s="185" t="s">
        <v>379</v>
      </c>
      <c r="R11" s="185" t="s">
        <v>409</v>
      </c>
      <c r="S11" s="185" t="s">
        <v>410</v>
      </c>
      <c r="T11" s="185" t="s">
        <v>379</v>
      </c>
      <c r="U11" s="185" t="s">
        <v>379</v>
      </c>
      <c r="V11" s="185"/>
      <c r="W11" s="185" t="s">
        <v>15</v>
      </c>
      <c r="X11" s="185"/>
      <c r="Y11" s="185" t="s">
        <v>415</v>
      </c>
      <c r="Z11" s="185">
        <v>150000</v>
      </c>
      <c r="AA11" s="185">
        <v>65000</v>
      </c>
      <c r="AB11" s="185">
        <v>20</v>
      </c>
      <c r="AC11" s="185"/>
      <c r="AD11" s="185" t="s">
        <v>16</v>
      </c>
      <c r="AE11" s="185" t="s">
        <v>416</v>
      </c>
      <c r="AF11" s="185" t="s">
        <v>381</v>
      </c>
      <c r="AG11" s="185" t="s">
        <v>382</v>
      </c>
      <c r="AH11" s="185" t="s">
        <v>28</v>
      </c>
      <c r="AI11" s="185" t="s">
        <v>29</v>
      </c>
      <c r="AJ11" s="185"/>
      <c r="AK11" s="185"/>
      <c r="AL11" s="185" t="s">
        <v>417</v>
      </c>
      <c r="AM11" s="185">
        <v>15162666589</v>
      </c>
      <c r="AN11" s="186"/>
      <c r="AO11" s="186"/>
      <c r="AP11" s="186"/>
      <c r="AQ11" s="186"/>
      <c r="AR11" s="186"/>
      <c r="AS11" s="186"/>
      <c r="AT11" s="186"/>
      <c r="AU11" s="186"/>
      <c r="AV11" s="186"/>
      <c r="AW11" s="186"/>
      <c r="AX11" s="205" t="s">
        <v>379</v>
      </c>
      <c r="AY11" s="205"/>
      <c r="AZ11" s="206" t="s">
        <v>418</v>
      </c>
      <c r="BA11" s="206"/>
      <c r="BB11" s="206" t="s">
        <v>419</v>
      </c>
      <c r="BC11" s="185" t="s">
        <v>386</v>
      </c>
      <c r="BD11" s="185"/>
      <c r="BE11" s="185"/>
      <c r="BF11" s="185"/>
      <c r="BG11" s="185"/>
      <c r="BH11" s="185"/>
      <c r="BI11" s="185"/>
      <c r="BJ11" s="185"/>
      <c r="BK11" s="185"/>
      <c r="BL11" s="186" t="str">
        <f t="shared" si="0"/>
        <v>办结</v>
      </c>
      <c r="BM11" s="186" t="s">
        <v>379</v>
      </c>
      <c r="BN11" s="186" t="s">
        <v>387</v>
      </c>
      <c r="BO11" s="186"/>
      <c r="BP11" s="186" t="s">
        <v>394</v>
      </c>
      <c r="BQ11" s="186"/>
      <c r="BR11" s="186"/>
      <c r="BS11" s="186" t="s">
        <v>394</v>
      </c>
      <c r="BT11" s="186"/>
      <c r="BU11" s="186"/>
      <c r="BV11" s="186"/>
      <c r="BW11" s="186"/>
      <c r="BX11" s="186" t="s">
        <v>394</v>
      </c>
      <c r="BY11" s="186" t="s">
        <v>394</v>
      </c>
      <c r="BZ11" s="186"/>
      <c r="CA11" s="186"/>
      <c r="CB11" s="186" t="s">
        <v>379</v>
      </c>
      <c r="CC11" s="186" t="s">
        <v>387</v>
      </c>
      <c r="CD11" s="186"/>
      <c r="CE11" s="186" t="s">
        <v>379</v>
      </c>
      <c r="CF11" s="186" t="s">
        <v>387</v>
      </c>
      <c r="CG11" s="186"/>
      <c r="CH11" s="186" t="s">
        <v>394</v>
      </c>
      <c r="CI11" s="186"/>
      <c r="CJ11" s="186"/>
      <c r="CK11" s="186" t="s">
        <v>394</v>
      </c>
      <c r="CL11" s="186"/>
      <c r="CM11" s="186"/>
      <c r="CN11" s="186" t="s">
        <v>394</v>
      </c>
      <c r="CO11" s="186"/>
      <c r="CP11" s="186"/>
      <c r="CQ11" s="186" t="s">
        <v>394</v>
      </c>
      <c r="CR11" s="186"/>
      <c r="CS11" s="186"/>
      <c r="CT11" s="221"/>
      <c r="CU11" s="221"/>
      <c r="CV11" s="221"/>
      <c r="CW11" s="221"/>
      <c r="CX11" s="221"/>
    </row>
    <row r="12" s="179" customFormat="1" ht="60" customHeight="1" spans="1:105">
      <c r="A12" s="185">
        <v>5</v>
      </c>
      <c r="B12" s="185" t="s">
        <v>30</v>
      </c>
      <c r="C12" s="185" t="s">
        <v>420</v>
      </c>
      <c r="D12" s="186" t="s">
        <v>374</v>
      </c>
      <c r="E12" s="206" t="s">
        <v>421</v>
      </c>
      <c r="F12" s="185" t="s">
        <v>406</v>
      </c>
      <c r="G12" s="185"/>
      <c r="H12" s="185" t="s">
        <v>13</v>
      </c>
      <c r="I12" s="185"/>
      <c r="J12" s="185">
        <v>202403</v>
      </c>
      <c r="K12" s="185">
        <v>202410</v>
      </c>
      <c r="L12" s="185" t="s">
        <v>14</v>
      </c>
      <c r="M12" s="185"/>
      <c r="N12" s="185"/>
      <c r="O12" s="185" t="s">
        <v>377</v>
      </c>
      <c r="P12" s="185" t="s">
        <v>378</v>
      </c>
      <c r="Q12" s="185" t="s">
        <v>379</v>
      </c>
      <c r="R12" s="185" t="s">
        <v>422</v>
      </c>
      <c r="S12" s="185" t="s">
        <v>380</v>
      </c>
      <c r="T12" s="185" t="s">
        <v>379</v>
      </c>
      <c r="U12" s="185" t="s">
        <v>379</v>
      </c>
      <c r="V12" s="185"/>
      <c r="W12" s="185" t="s">
        <v>15</v>
      </c>
      <c r="X12" s="185"/>
      <c r="Y12" s="185"/>
      <c r="Z12" s="185">
        <v>120000</v>
      </c>
      <c r="AA12" s="185">
        <v>60000</v>
      </c>
      <c r="AB12" s="185">
        <v>9.6</v>
      </c>
      <c r="AC12" s="185"/>
      <c r="AD12" s="185" t="s">
        <v>16</v>
      </c>
      <c r="AE12" s="185"/>
      <c r="AF12" s="185" t="s">
        <v>381</v>
      </c>
      <c r="AG12" s="185" t="s">
        <v>382</v>
      </c>
      <c r="AH12" s="185" t="s">
        <v>31</v>
      </c>
      <c r="AI12" s="185" t="s">
        <v>32</v>
      </c>
      <c r="AJ12" s="185"/>
      <c r="AK12" s="185"/>
      <c r="AL12" s="185" t="s">
        <v>423</v>
      </c>
      <c r="AM12" s="185">
        <v>18065102952</v>
      </c>
      <c r="AN12" s="185"/>
      <c r="AO12" s="185"/>
      <c r="AP12" s="185"/>
      <c r="AQ12" s="186"/>
      <c r="AR12" s="186"/>
      <c r="AS12" s="185"/>
      <c r="AT12" s="186"/>
      <c r="AU12" s="186"/>
      <c r="AV12" s="186"/>
      <c r="AW12" s="186"/>
      <c r="AX12" s="205" t="s">
        <v>379</v>
      </c>
      <c r="AY12" s="205"/>
      <c r="AZ12" s="206" t="s">
        <v>424</v>
      </c>
      <c r="BA12" s="206"/>
      <c r="BB12" s="206" t="s">
        <v>419</v>
      </c>
      <c r="BC12" s="185" t="s">
        <v>386</v>
      </c>
      <c r="BD12" s="185"/>
      <c r="BE12" s="185"/>
      <c r="BF12" s="185"/>
      <c r="BG12" s="185"/>
      <c r="BH12" s="185"/>
      <c r="BI12" s="185"/>
      <c r="BJ12" s="185"/>
      <c r="BK12" s="185"/>
      <c r="BL12" s="186" t="str">
        <f t="shared" si="0"/>
        <v>办结</v>
      </c>
      <c r="BM12" s="185" t="s">
        <v>379</v>
      </c>
      <c r="BN12" s="185" t="s">
        <v>387</v>
      </c>
      <c r="BO12" s="185"/>
      <c r="BP12" s="185" t="s">
        <v>394</v>
      </c>
      <c r="BQ12" s="185"/>
      <c r="BR12" s="185"/>
      <c r="BS12" s="185" t="s">
        <v>394</v>
      </c>
      <c r="BT12" s="185"/>
      <c r="BU12" s="185"/>
      <c r="BV12" s="185"/>
      <c r="BW12" s="185"/>
      <c r="BX12" s="186" t="s">
        <v>394</v>
      </c>
      <c r="BY12" s="186" t="s">
        <v>394</v>
      </c>
      <c r="BZ12" s="185"/>
      <c r="CA12" s="185"/>
      <c r="CB12" s="186" t="s">
        <v>379</v>
      </c>
      <c r="CC12" s="185" t="s">
        <v>387</v>
      </c>
      <c r="CD12" s="206"/>
      <c r="CE12" s="185" t="s">
        <v>379</v>
      </c>
      <c r="CF12" s="185" t="s">
        <v>393</v>
      </c>
      <c r="CG12" s="185"/>
      <c r="CH12" s="185" t="s">
        <v>394</v>
      </c>
      <c r="CI12" s="185"/>
      <c r="CJ12" s="185"/>
      <c r="CK12" s="185" t="s">
        <v>394</v>
      </c>
      <c r="CL12" s="185"/>
      <c r="CM12" s="185"/>
      <c r="CN12" s="185" t="s">
        <v>394</v>
      </c>
      <c r="CO12" s="185"/>
      <c r="CP12" s="185"/>
      <c r="CQ12" s="185" t="s">
        <v>394</v>
      </c>
      <c r="CR12" s="185"/>
      <c r="CS12" s="185"/>
      <c r="CT12" s="227"/>
      <c r="CU12" s="227" t="s">
        <v>425</v>
      </c>
      <c r="CV12" s="227"/>
      <c r="CW12" s="227"/>
      <c r="CX12" s="227"/>
      <c r="CZ12" s="223">
        <f t="shared" si="1"/>
        <v>12</v>
      </c>
      <c r="DA12" s="223">
        <f t="shared" si="2"/>
        <v>6</v>
      </c>
    </row>
    <row r="13" s="179" customFormat="1" ht="60" customHeight="1" spans="1:105">
      <c r="A13" s="185">
        <v>6</v>
      </c>
      <c r="B13" s="185" t="s">
        <v>33</v>
      </c>
      <c r="C13" s="186" t="s">
        <v>426</v>
      </c>
      <c r="D13" s="186" t="s">
        <v>374</v>
      </c>
      <c r="E13" s="206" t="s">
        <v>414</v>
      </c>
      <c r="F13" s="185" t="s">
        <v>406</v>
      </c>
      <c r="G13" s="185"/>
      <c r="H13" s="185" t="s">
        <v>13</v>
      </c>
      <c r="I13" s="185">
        <v>202306</v>
      </c>
      <c r="J13" s="185">
        <v>202401</v>
      </c>
      <c r="K13" s="185">
        <v>202410</v>
      </c>
      <c r="L13" s="185" t="s">
        <v>14</v>
      </c>
      <c r="M13" s="185"/>
      <c r="N13" s="185"/>
      <c r="O13" s="185" t="s">
        <v>377</v>
      </c>
      <c r="P13" s="185" t="s">
        <v>378</v>
      </c>
      <c r="Q13" s="185" t="s">
        <v>379</v>
      </c>
      <c r="R13" s="185" t="s">
        <v>427</v>
      </c>
      <c r="S13" s="185" t="s">
        <v>380</v>
      </c>
      <c r="T13" s="185" t="s">
        <v>379</v>
      </c>
      <c r="U13" s="185" t="s">
        <v>379</v>
      </c>
      <c r="V13" s="185"/>
      <c r="W13" s="185" t="s">
        <v>15</v>
      </c>
      <c r="X13" s="185"/>
      <c r="Y13" s="185"/>
      <c r="Z13" s="185">
        <v>102000</v>
      </c>
      <c r="AA13" s="185">
        <v>32000</v>
      </c>
      <c r="AB13" s="185">
        <v>6</v>
      </c>
      <c r="AC13" s="185"/>
      <c r="AD13" s="185" t="s">
        <v>16</v>
      </c>
      <c r="AE13" s="185"/>
      <c r="AF13" s="185" t="s">
        <v>381</v>
      </c>
      <c r="AG13" s="185" t="s">
        <v>382</v>
      </c>
      <c r="AH13" s="185" t="s">
        <v>34</v>
      </c>
      <c r="AI13" s="185" t="s">
        <v>35</v>
      </c>
      <c r="AJ13" s="185"/>
      <c r="AK13" s="185"/>
      <c r="AL13" s="186" t="s">
        <v>428</v>
      </c>
      <c r="AM13" s="186">
        <v>15547230472</v>
      </c>
      <c r="AN13" s="186"/>
      <c r="AO13" s="186"/>
      <c r="AP13" s="186"/>
      <c r="AQ13" s="186"/>
      <c r="AR13" s="186"/>
      <c r="AS13" s="186"/>
      <c r="AT13" s="186"/>
      <c r="AU13" s="186"/>
      <c r="AV13" s="186"/>
      <c r="AW13" s="186"/>
      <c r="AX13" s="205" t="s">
        <v>379</v>
      </c>
      <c r="AY13" s="205"/>
      <c r="AZ13" s="206" t="s">
        <v>429</v>
      </c>
      <c r="BA13" s="206"/>
      <c r="BB13" s="206"/>
      <c r="BC13" s="185" t="s">
        <v>386</v>
      </c>
      <c r="BD13" s="185"/>
      <c r="BE13" s="185"/>
      <c r="BF13" s="185"/>
      <c r="BG13" s="185"/>
      <c r="BH13" s="185"/>
      <c r="BI13" s="185"/>
      <c r="BJ13" s="185"/>
      <c r="BK13" s="185"/>
      <c r="BL13" s="186" t="str">
        <f t="shared" si="0"/>
        <v>办结</v>
      </c>
      <c r="BM13" s="186" t="s">
        <v>379</v>
      </c>
      <c r="BN13" s="186" t="s">
        <v>387</v>
      </c>
      <c r="BO13" s="186"/>
      <c r="BP13" s="186" t="s">
        <v>394</v>
      </c>
      <c r="BQ13" s="186"/>
      <c r="BR13" s="186"/>
      <c r="BS13" s="186" t="s">
        <v>394</v>
      </c>
      <c r="BT13" s="186"/>
      <c r="BU13" s="186"/>
      <c r="BV13" s="186"/>
      <c r="BW13" s="186"/>
      <c r="BX13" s="186" t="s">
        <v>394</v>
      </c>
      <c r="BY13" s="186" t="s">
        <v>394</v>
      </c>
      <c r="BZ13" s="186"/>
      <c r="CA13" s="186"/>
      <c r="CB13" s="186" t="s">
        <v>379</v>
      </c>
      <c r="CC13" s="186" t="s">
        <v>387</v>
      </c>
      <c r="CD13" s="186"/>
      <c r="CE13" s="186" t="s">
        <v>379</v>
      </c>
      <c r="CF13" s="186" t="s">
        <v>387</v>
      </c>
      <c r="CG13" s="186"/>
      <c r="CH13" s="186" t="s">
        <v>394</v>
      </c>
      <c r="CI13" s="186"/>
      <c r="CJ13" s="186"/>
      <c r="CK13" s="186" t="s">
        <v>394</v>
      </c>
      <c r="CL13" s="186"/>
      <c r="CM13" s="186"/>
      <c r="CN13" s="186" t="s">
        <v>394</v>
      </c>
      <c r="CO13" s="186"/>
      <c r="CP13" s="186"/>
      <c r="CQ13" s="186" t="s">
        <v>394</v>
      </c>
      <c r="CR13" s="186"/>
      <c r="CS13" s="186"/>
      <c r="CT13" s="221" t="s">
        <v>386</v>
      </c>
      <c r="CU13" s="221"/>
      <c r="CV13" s="221"/>
      <c r="CW13" s="221"/>
      <c r="CX13" s="221"/>
      <c r="CZ13" s="223">
        <f t="shared" si="1"/>
        <v>10.2</v>
      </c>
      <c r="DA13" s="223">
        <f t="shared" si="2"/>
        <v>3.2</v>
      </c>
    </row>
    <row r="14" s="179" customFormat="1" ht="60" customHeight="1" spans="1:105">
      <c r="A14" s="185">
        <v>7</v>
      </c>
      <c r="B14" s="185" t="s">
        <v>36</v>
      </c>
      <c r="C14" s="186" t="s">
        <v>430</v>
      </c>
      <c r="D14" s="186" t="s">
        <v>396</v>
      </c>
      <c r="E14" s="185" t="s">
        <v>397</v>
      </c>
      <c r="F14" s="185" t="s">
        <v>431</v>
      </c>
      <c r="G14" s="185" t="s">
        <v>432</v>
      </c>
      <c r="H14" s="185" t="s">
        <v>37</v>
      </c>
      <c r="I14" s="185">
        <v>202105</v>
      </c>
      <c r="J14" s="185">
        <v>202401</v>
      </c>
      <c r="K14" s="185">
        <v>202411</v>
      </c>
      <c r="L14" s="185" t="s">
        <v>14</v>
      </c>
      <c r="M14" s="185"/>
      <c r="N14" s="185"/>
      <c r="O14" s="185" t="s">
        <v>433</v>
      </c>
      <c r="P14" s="185" t="s">
        <v>434</v>
      </c>
      <c r="Q14" s="185" t="s">
        <v>379</v>
      </c>
      <c r="R14" s="185" t="s">
        <v>427</v>
      </c>
      <c r="S14" s="185" t="s">
        <v>435</v>
      </c>
      <c r="T14" s="185" t="s">
        <v>379</v>
      </c>
      <c r="U14" s="185" t="s">
        <v>379</v>
      </c>
      <c r="V14" s="185"/>
      <c r="W14" s="185" t="s">
        <v>15</v>
      </c>
      <c r="X14" s="185"/>
      <c r="Y14" s="185"/>
      <c r="Z14" s="185">
        <v>75000</v>
      </c>
      <c r="AA14" s="185">
        <v>40000</v>
      </c>
      <c r="AB14" s="185">
        <v>3.3</v>
      </c>
      <c r="AC14" s="185"/>
      <c r="AD14" s="185" t="s">
        <v>16</v>
      </c>
      <c r="AE14" s="185"/>
      <c r="AF14" s="185" t="s">
        <v>381</v>
      </c>
      <c r="AG14" s="185" t="s">
        <v>382</v>
      </c>
      <c r="AH14" s="185" t="s">
        <v>38</v>
      </c>
      <c r="AI14" s="185" t="s">
        <v>39</v>
      </c>
      <c r="AJ14" s="185"/>
      <c r="AK14" s="185"/>
      <c r="AL14" s="186" t="s">
        <v>436</v>
      </c>
      <c r="AM14" s="186">
        <v>13847241035</v>
      </c>
      <c r="AN14" s="186"/>
      <c r="AO14" s="186"/>
      <c r="AP14" s="186"/>
      <c r="AQ14" s="186"/>
      <c r="AR14" s="186"/>
      <c r="AS14" s="186"/>
      <c r="AT14" s="186"/>
      <c r="AU14" s="186"/>
      <c r="AV14" s="186"/>
      <c r="AW14" s="186"/>
      <c r="AX14" s="186" t="s">
        <v>379</v>
      </c>
      <c r="AY14" s="186"/>
      <c r="AZ14" s="206" t="s">
        <v>437</v>
      </c>
      <c r="BA14" s="206"/>
      <c r="BB14" s="206"/>
      <c r="BC14" s="185" t="s">
        <v>386</v>
      </c>
      <c r="BD14" s="185"/>
      <c r="BE14" s="185"/>
      <c r="BF14" s="185"/>
      <c r="BG14" s="185"/>
      <c r="BH14" s="185"/>
      <c r="BI14" s="185"/>
      <c r="BJ14" s="185"/>
      <c r="BK14" s="185"/>
      <c r="BL14" s="186" t="str">
        <f t="shared" si="0"/>
        <v>办结</v>
      </c>
      <c r="BM14" s="186" t="s">
        <v>379</v>
      </c>
      <c r="BN14" s="186" t="s">
        <v>387</v>
      </c>
      <c r="BO14" s="186"/>
      <c r="BP14" s="186" t="s">
        <v>394</v>
      </c>
      <c r="BQ14" s="186"/>
      <c r="BR14" s="186"/>
      <c r="BS14" s="186" t="s">
        <v>394</v>
      </c>
      <c r="BT14" s="186"/>
      <c r="BU14" s="186"/>
      <c r="BV14" s="186"/>
      <c r="BW14" s="186"/>
      <c r="BX14" s="186" t="s">
        <v>394</v>
      </c>
      <c r="BY14" s="186" t="s">
        <v>394</v>
      </c>
      <c r="BZ14" s="186"/>
      <c r="CA14" s="186"/>
      <c r="CB14" s="186" t="s">
        <v>379</v>
      </c>
      <c r="CC14" s="186" t="s">
        <v>387</v>
      </c>
      <c r="CD14" s="186"/>
      <c r="CE14" s="186" t="s">
        <v>379</v>
      </c>
      <c r="CF14" s="186" t="s">
        <v>387</v>
      </c>
      <c r="CG14" s="186"/>
      <c r="CH14" s="186" t="s">
        <v>394</v>
      </c>
      <c r="CI14" s="186"/>
      <c r="CJ14" s="186"/>
      <c r="CK14" s="186" t="s">
        <v>394</v>
      </c>
      <c r="CL14" s="186"/>
      <c r="CM14" s="186"/>
      <c r="CN14" s="186" t="s">
        <v>394</v>
      </c>
      <c r="CO14" s="186"/>
      <c r="CP14" s="186"/>
      <c r="CQ14" s="186" t="s">
        <v>394</v>
      </c>
      <c r="CR14" s="186"/>
      <c r="CS14" s="186"/>
      <c r="CT14" s="179" t="s">
        <v>386</v>
      </c>
      <c r="CZ14" s="223">
        <f t="shared" si="1"/>
        <v>7.5</v>
      </c>
      <c r="DA14" s="223">
        <f t="shared" si="2"/>
        <v>4</v>
      </c>
    </row>
    <row r="15" s="179" customFormat="1" ht="60" customHeight="1" spans="1:105">
      <c r="A15" s="185">
        <v>8</v>
      </c>
      <c r="B15" s="185" t="s">
        <v>40</v>
      </c>
      <c r="C15" s="186" t="s">
        <v>438</v>
      </c>
      <c r="D15" s="186" t="s">
        <v>439</v>
      </c>
      <c r="E15" s="185" t="s">
        <v>440</v>
      </c>
      <c r="F15" s="185" t="s">
        <v>441</v>
      </c>
      <c r="G15" s="185" t="s">
        <v>432</v>
      </c>
      <c r="H15" s="185" t="s">
        <v>13</v>
      </c>
      <c r="I15" s="185">
        <v>202303</v>
      </c>
      <c r="J15" s="185">
        <v>202401</v>
      </c>
      <c r="K15" s="185">
        <v>202410</v>
      </c>
      <c r="L15" s="185" t="s">
        <v>14</v>
      </c>
      <c r="M15" s="185" t="s">
        <v>379</v>
      </c>
      <c r="N15" s="185"/>
      <c r="O15" s="185" t="s">
        <v>433</v>
      </c>
      <c r="P15" s="185" t="s">
        <v>434</v>
      </c>
      <c r="Q15" s="185" t="s">
        <v>379</v>
      </c>
      <c r="R15" s="185"/>
      <c r="S15" s="185" t="s">
        <v>435</v>
      </c>
      <c r="T15" s="185" t="s">
        <v>379</v>
      </c>
      <c r="U15" s="185" t="s">
        <v>379</v>
      </c>
      <c r="V15" s="185"/>
      <c r="W15" s="185" t="s">
        <v>15</v>
      </c>
      <c r="X15" s="185"/>
      <c r="Y15" s="185"/>
      <c r="Z15" s="185">
        <v>61353</v>
      </c>
      <c r="AA15" s="185">
        <v>40000</v>
      </c>
      <c r="AB15" s="185">
        <v>5</v>
      </c>
      <c r="AC15" s="185"/>
      <c r="AD15" s="185" t="s">
        <v>16</v>
      </c>
      <c r="AE15" s="185"/>
      <c r="AF15" s="185" t="s">
        <v>381</v>
      </c>
      <c r="AG15" s="185" t="s">
        <v>382</v>
      </c>
      <c r="AH15" s="185" t="s">
        <v>41</v>
      </c>
      <c r="AI15" s="185" t="s">
        <v>42</v>
      </c>
      <c r="AJ15" s="185"/>
      <c r="AK15" s="185"/>
      <c r="AL15" s="186" t="s">
        <v>442</v>
      </c>
      <c r="AM15" s="186">
        <v>13947219954</v>
      </c>
      <c r="AN15" s="186">
        <v>38.55</v>
      </c>
      <c r="AO15" s="186"/>
      <c r="AP15" s="186"/>
      <c r="AQ15" s="186"/>
      <c r="AR15" s="186"/>
      <c r="AS15" s="186"/>
      <c r="AT15" s="186"/>
      <c r="AU15" s="186"/>
      <c r="AV15" s="186"/>
      <c r="AW15" s="186"/>
      <c r="AX15" s="186" t="s">
        <v>379</v>
      </c>
      <c r="AY15" s="186"/>
      <c r="AZ15" s="206" t="s">
        <v>443</v>
      </c>
      <c r="BA15" s="206"/>
      <c r="BB15" s="206"/>
      <c r="BC15" s="185" t="s">
        <v>386</v>
      </c>
      <c r="BD15" s="185"/>
      <c r="BE15" s="185"/>
      <c r="BF15" s="185"/>
      <c r="BG15" s="185"/>
      <c r="BH15" s="185"/>
      <c r="BI15" s="185"/>
      <c r="BJ15" s="185"/>
      <c r="BK15" s="185"/>
      <c r="BL15" s="186" t="str">
        <f t="shared" si="0"/>
        <v>办结</v>
      </c>
      <c r="BM15" s="186" t="s">
        <v>379</v>
      </c>
      <c r="BN15" s="186" t="s">
        <v>387</v>
      </c>
      <c r="BO15" s="186"/>
      <c r="BP15" s="186" t="s">
        <v>394</v>
      </c>
      <c r="BQ15" s="186"/>
      <c r="BR15" s="186"/>
      <c r="BS15" s="186" t="s">
        <v>394</v>
      </c>
      <c r="BT15" s="186"/>
      <c r="BU15" s="186"/>
      <c r="BV15" s="186"/>
      <c r="BW15" s="186"/>
      <c r="BX15" s="186" t="s">
        <v>394</v>
      </c>
      <c r="BY15" s="186" t="s">
        <v>394</v>
      </c>
      <c r="BZ15" s="186"/>
      <c r="CA15" s="186"/>
      <c r="CB15" s="186" t="s">
        <v>379</v>
      </c>
      <c r="CC15" s="186" t="s">
        <v>388</v>
      </c>
      <c r="CD15" s="186"/>
      <c r="CE15" s="186" t="s">
        <v>379</v>
      </c>
      <c r="CF15" s="186" t="s">
        <v>393</v>
      </c>
      <c r="CG15" s="186"/>
      <c r="CH15" s="186" t="s">
        <v>394</v>
      </c>
      <c r="CI15" s="186"/>
      <c r="CJ15" s="186"/>
      <c r="CK15" s="186" t="s">
        <v>394</v>
      </c>
      <c r="CL15" s="186"/>
      <c r="CM15" s="186"/>
      <c r="CN15" s="186" t="s">
        <v>394</v>
      </c>
      <c r="CO15" s="186"/>
      <c r="CP15" s="186"/>
      <c r="CQ15" s="186" t="s">
        <v>394</v>
      </c>
      <c r="CR15" s="186"/>
      <c r="CS15" s="186"/>
      <c r="CT15" s="221" t="s">
        <v>386</v>
      </c>
      <c r="CZ15" s="223">
        <f t="shared" si="1"/>
        <v>6.1353</v>
      </c>
      <c r="DA15" s="223">
        <f t="shared" si="2"/>
        <v>4</v>
      </c>
    </row>
    <row r="16" s="179" customFormat="1" ht="60" customHeight="1" spans="1:105">
      <c r="A16" s="185">
        <v>9</v>
      </c>
      <c r="B16" s="185" t="s">
        <v>43</v>
      </c>
      <c r="C16" s="186" t="s">
        <v>444</v>
      </c>
      <c r="D16" s="186" t="s">
        <v>396</v>
      </c>
      <c r="E16" s="185" t="s">
        <v>397</v>
      </c>
      <c r="F16" s="185" t="s">
        <v>441</v>
      </c>
      <c r="G16" s="185" t="s">
        <v>432</v>
      </c>
      <c r="H16" s="185" t="s">
        <v>44</v>
      </c>
      <c r="I16" s="185">
        <v>202301</v>
      </c>
      <c r="J16" s="185">
        <v>202401</v>
      </c>
      <c r="K16" s="185">
        <v>202410</v>
      </c>
      <c r="L16" s="185" t="s">
        <v>14</v>
      </c>
      <c r="M16" s="185" t="s">
        <v>379</v>
      </c>
      <c r="N16" s="185"/>
      <c r="O16" s="185" t="s">
        <v>433</v>
      </c>
      <c r="P16" s="185" t="s">
        <v>445</v>
      </c>
      <c r="Q16" s="185"/>
      <c r="R16" s="185"/>
      <c r="S16" s="185" t="s">
        <v>446</v>
      </c>
      <c r="T16" s="185" t="s">
        <v>379</v>
      </c>
      <c r="U16" s="185" t="s">
        <v>379</v>
      </c>
      <c r="V16" s="185"/>
      <c r="W16" s="185" t="s">
        <v>15</v>
      </c>
      <c r="X16" s="185"/>
      <c r="Y16" s="185"/>
      <c r="Z16" s="185">
        <v>47914.96</v>
      </c>
      <c r="AA16" s="185">
        <v>15000</v>
      </c>
      <c r="AB16" s="185" t="s">
        <v>447</v>
      </c>
      <c r="AC16" s="185"/>
      <c r="AD16" s="185" t="s">
        <v>16</v>
      </c>
      <c r="AE16" s="185"/>
      <c r="AF16" s="185" t="s">
        <v>381</v>
      </c>
      <c r="AG16" s="185" t="s">
        <v>382</v>
      </c>
      <c r="AH16" s="185" t="s">
        <v>45</v>
      </c>
      <c r="AI16" s="185" t="s">
        <v>46</v>
      </c>
      <c r="AJ16" s="185"/>
      <c r="AK16" s="185"/>
      <c r="AL16" s="186" t="s">
        <v>448</v>
      </c>
      <c r="AM16" s="186">
        <v>18686114370</v>
      </c>
      <c r="AN16" s="186"/>
      <c r="AO16" s="186"/>
      <c r="AP16" s="186"/>
      <c r="AQ16" s="186"/>
      <c r="AR16" s="186"/>
      <c r="AS16" s="186"/>
      <c r="AT16" s="186"/>
      <c r="AU16" s="186"/>
      <c r="AV16" s="186"/>
      <c r="AW16" s="186"/>
      <c r="AX16" s="186" t="s">
        <v>379</v>
      </c>
      <c r="AY16" s="186"/>
      <c r="AZ16" s="206" t="s">
        <v>449</v>
      </c>
      <c r="BA16" s="206"/>
      <c r="BB16" s="206"/>
      <c r="BC16" s="185" t="s">
        <v>386</v>
      </c>
      <c r="BD16" s="185"/>
      <c r="BE16" s="185"/>
      <c r="BF16" s="185"/>
      <c r="BG16" s="185"/>
      <c r="BH16" s="185"/>
      <c r="BI16" s="185"/>
      <c r="BJ16" s="185"/>
      <c r="BK16" s="185"/>
      <c r="BL16" s="186" t="str">
        <f t="shared" si="0"/>
        <v>办结</v>
      </c>
      <c r="BM16" s="186" t="s">
        <v>379</v>
      </c>
      <c r="BN16" s="186" t="s">
        <v>387</v>
      </c>
      <c r="BO16" s="186"/>
      <c r="BP16" s="186" t="s">
        <v>394</v>
      </c>
      <c r="BQ16" s="186"/>
      <c r="BR16" s="186"/>
      <c r="BS16" s="186" t="s">
        <v>394</v>
      </c>
      <c r="BT16" s="186"/>
      <c r="BU16" s="186"/>
      <c r="BV16" s="186"/>
      <c r="BW16" s="186"/>
      <c r="BX16" s="186" t="s">
        <v>394</v>
      </c>
      <c r="BY16" s="186" t="s">
        <v>394</v>
      </c>
      <c r="BZ16" s="186"/>
      <c r="CA16" s="186"/>
      <c r="CB16" s="186" t="s">
        <v>379</v>
      </c>
      <c r="CC16" s="186" t="s">
        <v>387</v>
      </c>
      <c r="CD16" s="186"/>
      <c r="CE16" s="186" t="s">
        <v>379</v>
      </c>
      <c r="CF16" s="186" t="s">
        <v>387</v>
      </c>
      <c r="CG16" s="186"/>
      <c r="CH16" s="186" t="s">
        <v>394</v>
      </c>
      <c r="CI16" s="186"/>
      <c r="CJ16" s="186"/>
      <c r="CK16" s="186" t="s">
        <v>394</v>
      </c>
      <c r="CL16" s="186"/>
      <c r="CM16" s="186"/>
      <c r="CN16" s="186" t="s">
        <v>394</v>
      </c>
      <c r="CO16" s="186"/>
      <c r="CP16" s="186"/>
      <c r="CQ16" s="186" t="s">
        <v>394</v>
      </c>
      <c r="CR16" s="186"/>
      <c r="CS16" s="186"/>
      <c r="CT16" s="221" t="s">
        <v>386</v>
      </c>
      <c r="CU16" s="221"/>
      <c r="CV16" s="221"/>
      <c r="CW16" s="221"/>
      <c r="CX16" s="221"/>
      <c r="CZ16" s="223">
        <f t="shared" si="1"/>
        <v>4.791496</v>
      </c>
      <c r="DA16" s="223">
        <f t="shared" si="2"/>
        <v>1.5</v>
      </c>
    </row>
    <row r="17" s="179" customFormat="1" ht="60" customHeight="1" spans="1:105">
      <c r="A17" s="185">
        <v>10</v>
      </c>
      <c r="B17" s="185" t="s">
        <v>47</v>
      </c>
      <c r="C17" s="186" t="s">
        <v>450</v>
      </c>
      <c r="D17" s="186" t="s">
        <v>396</v>
      </c>
      <c r="E17" s="185" t="s">
        <v>397</v>
      </c>
      <c r="F17" s="185" t="s">
        <v>441</v>
      </c>
      <c r="G17" s="185" t="s">
        <v>432</v>
      </c>
      <c r="H17" s="185" t="s">
        <v>13</v>
      </c>
      <c r="I17" s="185">
        <v>202210</v>
      </c>
      <c r="J17" s="185">
        <v>202401</v>
      </c>
      <c r="K17" s="185">
        <v>202411</v>
      </c>
      <c r="L17" s="185" t="s">
        <v>14</v>
      </c>
      <c r="M17" s="185" t="s">
        <v>379</v>
      </c>
      <c r="N17" s="185"/>
      <c r="O17" s="185" t="s">
        <v>433</v>
      </c>
      <c r="P17" s="185" t="s">
        <v>434</v>
      </c>
      <c r="Q17" s="185"/>
      <c r="R17" s="185"/>
      <c r="S17" s="185" t="s">
        <v>435</v>
      </c>
      <c r="T17" s="185" t="s">
        <v>379</v>
      </c>
      <c r="U17" s="185" t="s">
        <v>379</v>
      </c>
      <c r="V17" s="185"/>
      <c r="W17" s="185" t="s">
        <v>15</v>
      </c>
      <c r="X17" s="185"/>
      <c r="Y17" s="185"/>
      <c r="Z17" s="185">
        <v>38396.01</v>
      </c>
      <c r="AA17" s="185">
        <v>15000</v>
      </c>
      <c r="AB17" s="185" t="s">
        <v>447</v>
      </c>
      <c r="AC17" s="185"/>
      <c r="AD17" s="185" t="s">
        <v>16</v>
      </c>
      <c r="AE17" s="185"/>
      <c r="AF17" s="185" t="s">
        <v>381</v>
      </c>
      <c r="AG17" s="185" t="s">
        <v>382</v>
      </c>
      <c r="AH17" s="185" t="s">
        <v>48</v>
      </c>
      <c r="AI17" s="185" t="s">
        <v>49</v>
      </c>
      <c r="AJ17" s="185"/>
      <c r="AK17" s="185"/>
      <c r="AL17" s="186" t="s">
        <v>451</v>
      </c>
      <c r="AM17" s="186">
        <v>13694723988</v>
      </c>
      <c r="AN17" s="186"/>
      <c r="AO17" s="186"/>
      <c r="AP17" s="186"/>
      <c r="AQ17" s="186"/>
      <c r="AR17" s="186"/>
      <c r="AS17" s="186"/>
      <c r="AT17" s="186"/>
      <c r="AU17" s="186"/>
      <c r="AV17" s="186"/>
      <c r="AW17" s="186"/>
      <c r="AX17" s="186" t="s">
        <v>379</v>
      </c>
      <c r="AY17" s="186"/>
      <c r="AZ17" s="206" t="s">
        <v>452</v>
      </c>
      <c r="BA17" s="206"/>
      <c r="BB17" s="206"/>
      <c r="BC17" s="185" t="s">
        <v>386</v>
      </c>
      <c r="BD17" s="185"/>
      <c r="BE17" s="185"/>
      <c r="BF17" s="185"/>
      <c r="BG17" s="185"/>
      <c r="BH17" s="185"/>
      <c r="BI17" s="185"/>
      <c r="BJ17" s="185"/>
      <c r="BK17" s="185"/>
      <c r="BL17" s="186" t="str">
        <f t="shared" si="0"/>
        <v>办结</v>
      </c>
      <c r="BM17" s="186" t="s">
        <v>379</v>
      </c>
      <c r="BN17" s="186" t="s">
        <v>387</v>
      </c>
      <c r="BO17" s="186"/>
      <c r="BP17" s="186" t="s">
        <v>394</v>
      </c>
      <c r="BQ17" s="186"/>
      <c r="BR17" s="186"/>
      <c r="BS17" s="186" t="s">
        <v>394</v>
      </c>
      <c r="BT17" s="186"/>
      <c r="BU17" s="186"/>
      <c r="BV17" s="186"/>
      <c r="BW17" s="186"/>
      <c r="BX17" s="186" t="s">
        <v>394</v>
      </c>
      <c r="BY17" s="186" t="s">
        <v>394</v>
      </c>
      <c r="BZ17" s="186"/>
      <c r="CA17" s="186"/>
      <c r="CB17" s="186" t="s">
        <v>379</v>
      </c>
      <c r="CC17" s="186" t="s">
        <v>387</v>
      </c>
      <c r="CD17" s="186"/>
      <c r="CE17" s="186" t="s">
        <v>379</v>
      </c>
      <c r="CF17" s="186" t="s">
        <v>387</v>
      </c>
      <c r="CG17" s="186"/>
      <c r="CH17" s="186" t="s">
        <v>394</v>
      </c>
      <c r="CI17" s="186"/>
      <c r="CJ17" s="186"/>
      <c r="CK17" s="186" t="s">
        <v>394</v>
      </c>
      <c r="CL17" s="186"/>
      <c r="CM17" s="186"/>
      <c r="CN17" s="186" t="s">
        <v>394</v>
      </c>
      <c r="CO17" s="186"/>
      <c r="CP17" s="186"/>
      <c r="CQ17" s="186" t="s">
        <v>394</v>
      </c>
      <c r="CR17" s="186"/>
      <c r="CS17" s="186"/>
      <c r="CT17" s="221" t="s">
        <v>386</v>
      </c>
      <c r="CU17" s="221"/>
      <c r="CV17" s="221"/>
      <c r="CW17" s="221"/>
      <c r="CX17" s="221"/>
      <c r="CZ17" s="223">
        <f t="shared" si="1"/>
        <v>3.839601</v>
      </c>
      <c r="DA17" s="223">
        <f t="shared" si="2"/>
        <v>1.5</v>
      </c>
    </row>
    <row r="18" s="179" customFormat="1" ht="60" customHeight="1" spans="1:105">
      <c r="A18" s="185">
        <v>11</v>
      </c>
      <c r="B18" s="185" t="s">
        <v>50</v>
      </c>
      <c r="C18" s="186" t="s">
        <v>453</v>
      </c>
      <c r="D18" s="186" t="s">
        <v>396</v>
      </c>
      <c r="E18" s="185" t="s">
        <v>397</v>
      </c>
      <c r="F18" s="185" t="s">
        <v>406</v>
      </c>
      <c r="G18" s="185" t="s">
        <v>399</v>
      </c>
      <c r="H18" s="185" t="s">
        <v>13</v>
      </c>
      <c r="I18" s="185">
        <v>202301</v>
      </c>
      <c r="J18" s="185">
        <v>202401</v>
      </c>
      <c r="K18" s="185">
        <v>202406</v>
      </c>
      <c r="L18" s="185" t="s">
        <v>14</v>
      </c>
      <c r="M18" s="185"/>
      <c r="N18" s="185"/>
      <c r="O18" s="185" t="s">
        <v>407</v>
      </c>
      <c r="P18" s="185" t="s">
        <v>408</v>
      </c>
      <c r="Q18" s="185" t="s">
        <v>379</v>
      </c>
      <c r="R18" s="185" t="s">
        <v>409</v>
      </c>
      <c r="S18" s="185" t="s">
        <v>410</v>
      </c>
      <c r="T18" s="185" t="s">
        <v>379</v>
      </c>
      <c r="U18" s="185" t="s">
        <v>379</v>
      </c>
      <c r="V18" s="185"/>
      <c r="W18" s="185" t="s">
        <v>15</v>
      </c>
      <c r="X18" s="185"/>
      <c r="Y18" s="185"/>
      <c r="Z18" s="185">
        <v>36000</v>
      </c>
      <c r="AA18" s="185">
        <v>15000</v>
      </c>
      <c r="AB18" s="185">
        <v>30</v>
      </c>
      <c r="AC18" s="185"/>
      <c r="AD18" s="185" t="s">
        <v>16</v>
      </c>
      <c r="AE18" s="185"/>
      <c r="AF18" s="185" t="s">
        <v>381</v>
      </c>
      <c r="AG18" s="185" t="s">
        <v>382</v>
      </c>
      <c r="AH18" s="185" t="s">
        <v>51</v>
      </c>
      <c r="AI18" s="185" t="s">
        <v>52</v>
      </c>
      <c r="AJ18" s="185"/>
      <c r="AK18" s="185"/>
      <c r="AL18" s="186" t="s">
        <v>454</v>
      </c>
      <c r="AM18" s="186">
        <v>13011338072</v>
      </c>
      <c r="AN18" s="186"/>
      <c r="AO18" s="186"/>
      <c r="AP18" s="186"/>
      <c r="AQ18" s="186"/>
      <c r="AR18" s="186"/>
      <c r="AS18" s="186"/>
      <c r="AT18" s="186"/>
      <c r="AU18" s="186"/>
      <c r="AV18" s="186"/>
      <c r="AW18" s="186"/>
      <c r="AX18" s="186" t="s">
        <v>379</v>
      </c>
      <c r="AY18" s="186"/>
      <c r="AZ18" s="206" t="s">
        <v>455</v>
      </c>
      <c r="BA18" s="206"/>
      <c r="BB18" s="206"/>
      <c r="BC18" s="185" t="s">
        <v>386</v>
      </c>
      <c r="BD18" s="185"/>
      <c r="BE18" s="185"/>
      <c r="BF18" s="185"/>
      <c r="BG18" s="185"/>
      <c r="BH18" s="185"/>
      <c r="BI18" s="185"/>
      <c r="BJ18" s="185"/>
      <c r="BK18" s="185"/>
      <c r="BL18" s="186" t="str">
        <f t="shared" si="0"/>
        <v>办结</v>
      </c>
      <c r="BM18" s="186" t="s">
        <v>379</v>
      </c>
      <c r="BN18" s="186" t="s">
        <v>387</v>
      </c>
      <c r="BO18" s="186"/>
      <c r="BP18" s="186" t="s">
        <v>394</v>
      </c>
      <c r="BQ18" s="186"/>
      <c r="BR18" s="186"/>
      <c r="BS18" s="186" t="s">
        <v>394</v>
      </c>
      <c r="BT18" s="186"/>
      <c r="BU18" s="186"/>
      <c r="BV18" s="186"/>
      <c r="BW18" s="186"/>
      <c r="BX18" s="186" t="s">
        <v>394</v>
      </c>
      <c r="BY18" s="186" t="s">
        <v>394</v>
      </c>
      <c r="BZ18" s="186"/>
      <c r="CA18" s="186"/>
      <c r="CB18" s="186" t="s">
        <v>379</v>
      </c>
      <c r="CC18" s="186" t="s">
        <v>387</v>
      </c>
      <c r="CD18" s="186"/>
      <c r="CE18" s="186" t="s">
        <v>379</v>
      </c>
      <c r="CF18" s="186" t="s">
        <v>387</v>
      </c>
      <c r="CG18" s="186"/>
      <c r="CH18" s="186" t="s">
        <v>394</v>
      </c>
      <c r="CI18" s="186"/>
      <c r="CJ18" s="186"/>
      <c r="CK18" s="186" t="s">
        <v>394</v>
      </c>
      <c r="CL18" s="186"/>
      <c r="CM18" s="186"/>
      <c r="CN18" s="186" t="s">
        <v>394</v>
      </c>
      <c r="CO18" s="186"/>
      <c r="CP18" s="186"/>
      <c r="CQ18" s="186" t="s">
        <v>394</v>
      </c>
      <c r="CR18" s="186"/>
      <c r="CS18" s="186"/>
      <c r="CT18" s="179" t="s">
        <v>386</v>
      </c>
      <c r="CZ18" s="223">
        <f t="shared" si="1"/>
        <v>3.6</v>
      </c>
      <c r="DA18" s="223">
        <f t="shared" si="2"/>
        <v>1.5</v>
      </c>
    </row>
    <row r="19" s="179" customFormat="1" ht="60" customHeight="1" spans="1:105">
      <c r="A19" s="185">
        <v>12</v>
      </c>
      <c r="B19" s="185" t="s">
        <v>53</v>
      </c>
      <c r="C19" s="186" t="s">
        <v>456</v>
      </c>
      <c r="D19" s="186" t="s">
        <v>396</v>
      </c>
      <c r="E19" s="185" t="s">
        <v>397</v>
      </c>
      <c r="F19" s="185" t="s">
        <v>431</v>
      </c>
      <c r="G19" s="185"/>
      <c r="H19" s="185" t="s">
        <v>44</v>
      </c>
      <c r="I19" s="185">
        <v>202204</v>
      </c>
      <c r="J19" s="185">
        <v>202401</v>
      </c>
      <c r="K19" s="185">
        <v>202405</v>
      </c>
      <c r="L19" s="185" t="s">
        <v>14</v>
      </c>
      <c r="M19" s="185" t="s">
        <v>379</v>
      </c>
      <c r="N19" s="185"/>
      <c r="O19" s="185" t="s">
        <v>433</v>
      </c>
      <c r="P19" s="185" t="s">
        <v>445</v>
      </c>
      <c r="Q19" s="185" t="s">
        <v>379</v>
      </c>
      <c r="R19" s="185"/>
      <c r="S19" s="185" t="s">
        <v>446</v>
      </c>
      <c r="T19" s="185" t="s">
        <v>379</v>
      </c>
      <c r="U19" s="185" t="s">
        <v>379</v>
      </c>
      <c r="V19" s="185"/>
      <c r="W19" s="185" t="s">
        <v>15</v>
      </c>
      <c r="X19" s="185"/>
      <c r="Y19" s="185"/>
      <c r="Z19" s="185">
        <v>33126.9</v>
      </c>
      <c r="AA19" s="185">
        <v>15000</v>
      </c>
      <c r="AB19" s="185">
        <v>2.9</v>
      </c>
      <c r="AC19" s="185"/>
      <c r="AD19" s="185" t="s">
        <v>16</v>
      </c>
      <c r="AE19" s="185"/>
      <c r="AF19" s="185" t="s">
        <v>381</v>
      </c>
      <c r="AG19" s="185" t="s">
        <v>382</v>
      </c>
      <c r="AH19" s="185" t="s">
        <v>54</v>
      </c>
      <c r="AI19" s="185" t="s">
        <v>55</v>
      </c>
      <c r="AJ19" s="185"/>
      <c r="AK19" s="185"/>
      <c r="AL19" s="186" t="s">
        <v>457</v>
      </c>
      <c r="AM19" s="186">
        <v>13848539369</v>
      </c>
      <c r="AN19" s="186">
        <v>300</v>
      </c>
      <c r="AO19" s="186"/>
      <c r="AP19" s="186"/>
      <c r="AQ19" s="186"/>
      <c r="AR19" s="186"/>
      <c r="AS19" s="186"/>
      <c r="AT19" s="186"/>
      <c r="AU19" s="186"/>
      <c r="AV19" s="186"/>
      <c r="AW19" s="186"/>
      <c r="AX19" s="186" t="s">
        <v>379</v>
      </c>
      <c r="AY19" s="186"/>
      <c r="AZ19" s="206" t="s">
        <v>458</v>
      </c>
      <c r="BA19" s="206"/>
      <c r="BB19" s="206"/>
      <c r="BC19" s="185" t="s">
        <v>386</v>
      </c>
      <c r="BD19" s="185"/>
      <c r="BE19" s="185"/>
      <c r="BF19" s="185"/>
      <c r="BG19" s="185"/>
      <c r="BH19" s="185"/>
      <c r="BI19" s="185"/>
      <c r="BJ19" s="185"/>
      <c r="BK19" s="185"/>
      <c r="BL19" s="186" t="str">
        <f t="shared" si="0"/>
        <v>办结</v>
      </c>
      <c r="BM19" s="186" t="s">
        <v>379</v>
      </c>
      <c r="BN19" s="186" t="s">
        <v>387</v>
      </c>
      <c r="BO19" s="186"/>
      <c r="BP19" s="186" t="s">
        <v>394</v>
      </c>
      <c r="BQ19" s="186"/>
      <c r="BR19" s="186"/>
      <c r="BS19" s="186" t="s">
        <v>394</v>
      </c>
      <c r="BT19" s="186"/>
      <c r="BU19" s="186"/>
      <c r="BV19" s="186"/>
      <c r="BW19" s="186"/>
      <c r="BX19" s="186" t="s">
        <v>394</v>
      </c>
      <c r="BY19" s="186" t="s">
        <v>394</v>
      </c>
      <c r="BZ19" s="186"/>
      <c r="CA19" s="186"/>
      <c r="CB19" s="186" t="s">
        <v>379</v>
      </c>
      <c r="CC19" s="186" t="s">
        <v>387</v>
      </c>
      <c r="CD19" s="186"/>
      <c r="CE19" s="186" t="s">
        <v>379</v>
      </c>
      <c r="CF19" s="186" t="s">
        <v>387</v>
      </c>
      <c r="CG19" s="186"/>
      <c r="CH19" s="186" t="s">
        <v>394</v>
      </c>
      <c r="CI19" s="186"/>
      <c r="CJ19" s="186"/>
      <c r="CK19" s="186" t="s">
        <v>394</v>
      </c>
      <c r="CL19" s="186"/>
      <c r="CM19" s="186"/>
      <c r="CN19" s="186" t="s">
        <v>394</v>
      </c>
      <c r="CO19" s="186"/>
      <c r="CP19" s="186"/>
      <c r="CQ19" s="186" t="s">
        <v>394</v>
      </c>
      <c r="CR19" s="186"/>
      <c r="CS19" s="186"/>
      <c r="CT19" s="221" t="s">
        <v>386</v>
      </c>
      <c r="CU19" s="221"/>
      <c r="CV19" s="221"/>
      <c r="CW19" s="221"/>
      <c r="CX19" s="221"/>
      <c r="CZ19" s="223">
        <f t="shared" si="1"/>
        <v>3.31269</v>
      </c>
      <c r="DA19" s="223">
        <f t="shared" si="2"/>
        <v>1.5</v>
      </c>
    </row>
    <row r="20" s="179" customFormat="1" ht="60" customHeight="1" spans="1:105">
      <c r="A20" s="185">
        <v>13</v>
      </c>
      <c r="B20" s="185" t="s">
        <v>56</v>
      </c>
      <c r="C20" s="186" t="s">
        <v>459</v>
      </c>
      <c r="D20" s="186" t="s">
        <v>460</v>
      </c>
      <c r="E20" s="185" t="s">
        <v>461</v>
      </c>
      <c r="F20" s="185" t="s">
        <v>462</v>
      </c>
      <c r="G20" s="185" t="s">
        <v>463</v>
      </c>
      <c r="H20" s="185" t="s">
        <v>13</v>
      </c>
      <c r="I20" s="185">
        <v>202303</v>
      </c>
      <c r="J20" s="185">
        <v>202403</v>
      </c>
      <c r="K20" s="185">
        <v>202412</v>
      </c>
      <c r="L20" s="185" t="s">
        <v>14</v>
      </c>
      <c r="M20" s="185"/>
      <c r="N20" s="185" t="s">
        <v>379</v>
      </c>
      <c r="O20" s="185" t="s">
        <v>464</v>
      </c>
      <c r="P20" s="185" t="s">
        <v>465</v>
      </c>
      <c r="Q20" s="185"/>
      <c r="R20" s="185"/>
      <c r="S20" s="185" t="s">
        <v>466</v>
      </c>
      <c r="T20" s="185" t="s">
        <v>379</v>
      </c>
      <c r="U20" s="185" t="s">
        <v>379</v>
      </c>
      <c r="V20" s="185"/>
      <c r="W20" s="185" t="s">
        <v>57</v>
      </c>
      <c r="X20" s="185"/>
      <c r="Y20" s="185"/>
      <c r="Z20" s="185">
        <v>29000</v>
      </c>
      <c r="AA20" s="185">
        <v>15000</v>
      </c>
      <c r="AB20" s="185" t="s">
        <v>467</v>
      </c>
      <c r="AC20" s="185"/>
      <c r="AD20" s="185" t="s">
        <v>16</v>
      </c>
      <c r="AE20" s="185"/>
      <c r="AF20" s="185" t="s">
        <v>381</v>
      </c>
      <c r="AG20" s="185" t="s">
        <v>382</v>
      </c>
      <c r="AH20" s="185" t="s">
        <v>58</v>
      </c>
      <c r="AI20" s="185" t="s">
        <v>59</v>
      </c>
      <c r="AJ20" s="185"/>
      <c r="AK20" s="185"/>
      <c r="AL20" s="186" t="s">
        <v>468</v>
      </c>
      <c r="AM20" s="186">
        <v>13847268251</v>
      </c>
      <c r="AN20" s="186" t="s">
        <v>384</v>
      </c>
      <c r="AO20" s="186"/>
      <c r="AP20" s="186"/>
      <c r="AQ20" s="186"/>
      <c r="AR20" s="186"/>
      <c r="AS20" s="186"/>
      <c r="AT20" s="186"/>
      <c r="AU20" s="186"/>
      <c r="AV20" s="186"/>
      <c r="AW20" s="186"/>
      <c r="AX20" s="186" t="s">
        <v>379</v>
      </c>
      <c r="AY20" s="186"/>
      <c r="AZ20" s="206" t="s">
        <v>469</v>
      </c>
      <c r="BA20" s="206"/>
      <c r="BB20" s="206"/>
      <c r="BC20" s="185" t="s">
        <v>386</v>
      </c>
      <c r="BD20" s="185"/>
      <c r="BE20" s="185"/>
      <c r="BF20" s="185"/>
      <c r="BG20" s="185"/>
      <c r="BH20" s="185"/>
      <c r="BI20" s="185"/>
      <c r="BJ20" s="185"/>
      <c r="BK20" s="185"/>
      <c r="BL20" s="186" t="str">
        <f t="shared" si="0"/>
        <v>办结</v>
      </c>
      <c r="BM20" s="186" t="s">
        <v>379</v>
      </c>
      <c r="BN20" s="186" t="s">
        <v>387</v>
      </c>
      <c r="BO20" s="186"/>
      <c r="BP20" s="186" t="s">
        <v>379</v>
      </c>
      <c r="BQ20" s="186" t="s">
        <v>388</v>
      </c>
      <c r="BR20" s="186" t="s">
        <v>389</v>
      </c>
      <c r="BS20" s="186" t="s">
        <v>379</v>
      </c>
      <c r="BT20" s="186" t="s">
        <v>390</v>
      </c>
      <c r="BU20" s="186" t="s">
        <v>391</v>
      </c>
      <c r="BV20" s="186" t="s">
        <v>392</v>
      </c>
      <c r="BW20" s="186" t="s">
        <v>392</v>
      </c>
      <c r="BX20" s="186" t="s">
        <v>379</v>
      </c>
      <c r="BY20" s="186" t="s">
        <v>379</v>
      </c>
      <c r="BZ20" s="186" t="s">
        <v>388</v>
      </c>
      <c r="CA20" s="186"/>
      <c r="CB20" s="186" t="s">
        <v>379</v>
      </c>
      <c r="CC20" s="186" t="s">
        <v>387</v>
      </c>
      <c r="CD20" s="186"/>
      <c r="CE20" s="186" t="s">
        <v>394</v>
      </c>
      <c r="CF20" s="186"/>
      <c r="CG20" s="186"/>
      <c r="CH20" s="186" t="s">
        <v>379</v>
      </c>
      <c r="CI20" s="186" t="s">
        <v>388</v>
      </c>
      <c r="CJ20" s="186"/>
      <c r="CK20" s="186" t="s">
        <v>379</v>
      </c>
      <c r="CL20" s="186" t="s">
        <v>388</v>
      </c>
      <c r="CM20" s="186"/>
      <c r="CN20" s="186" t="s">
        <v>394</v>
      </c>
      <c r="CO20" s="186"/>
      <c r="CP20" s="186"/>
      <c r="CQ20" s="186" t="s">
        <v>394</v>
      </c>
      <c r="CR20" s="186"/>
      <c r="CS20" s="186"/>
      <c r="CT20" s="179" t="s">
        <v>386</v>
      </c>
      <c r="CZ20" s="223">
        <f t="shared" si="1"/>
        <v>2.9</v>
      </c>
      <c r="DA20" s="223">
        <f t="shared" si="2"/>
        <v>1.5</v>
      </c>
    </row>
    <row r="21" s="179" customFormat="1" ht="60" customHeight="1" spans="1:98">
      <c r="A21" s="185">
        <v>14</v>
      </c>
      <c r="B21" s="185" t="s">
        <v>60</v>
      </c>
      <c r="C21" s="186" t="s">
        <v>470</v>
      </c>
      <c r="D21" s="186" t="s">
        <v>396</v>
      </c>
      <c r="E21" s="185" t="s">
        <v>397</v>
      </c>
      <c r="F21" s="185" t="s">
        <v>441</v>
      </c>
      <c r="G21" s="185" t="s">
        <v>432</v>
      </c>
      <c r="H21" s="185" t="s">
        <v>20</v>
      </c>
      <c r="I21" s="185">
        <v>202303</v>
      </c>
      <c r="J21" s="185">
        <v>202401</v>
      </c>
      <c r="K21" s="185">
        <v>202510</v>
      </c>
      <c r="L21" s="185" t="s">
        <v>14</v>
      </c>
      <c r="M21" s="185" t="s">
        <v>379</v>
      </c>
      <c r="N21" s="185"/>
      <c r="O21" s="185" t="s">
        <v>433</v>
      </c>
      <c r="P21" s="185" t="s">
        <v>445</v>
      </c>
      <c r="Q21" s="185"/>
      <c r="R21" s="185"/>
      <c r="S21" s="185" t="s">
        <v>446</v>
      </c>
      <c r="T21" s="185" t="s">
        <v>379</v>
      </c>
      <c r="U21" s="185" t="s">
        <v>379</v>
      </c>
      <c r="V21" s="185"/>
      <c r="W21" s="185" t="s">
        <v>15</v>
      </c>
      <c r="X21" s="185"/>
      <c r="Y21" s="185"/>
      <c r="Z21" s="185">
        <v>23689.96</v>
      </c>
      <c r="AA21" s="185">
        <v>13000</v>
      </c>
      <c r="AB21" s="185" t="s">
        <v>447</v>
      </c>
      <c r="AC21" s="185"/>
      <c r="AD21" s="185" t="s">
        <v>16</v>
      </c>
      <c r="AE21" s="185"/>
      <c r="AF21" s="185" t="s">
        <v>381</v>
      </c>
      <c r="AG21" s="185" t="s">
        <v>382</v>
      </c>
      <c r="AH21" s="185" t="s">
        <v>61</v>
      </c>
      <c r="AI21" s="185" t="s">
        <v>46</v>
      </c>
      <c r="AJ21" s="185"/>
      <c r="AK21" s="185"/>
      <c r="AL21" s="186" t="s">
        <v>448</v>
      </c>
      <c r="AM21" s="186">
        <v>18686114370</v>
      </c>
      <c r="AN21" s="186"/>
      <c r="AO21" s="186"/>
      <c r="AP21" s="186"/>
      <c r="AQ21" s="186"/>
      <c r="AR21" s="186"/>
      <c r="AS21" s="186"/>
      <c r="AT21" s="186"/>
      <c r="AU21" s="186"/>
      <c r="AV21" s="186"/>
      <c r="AW21" s="186"/>
      <c r="AX21" s="186" t="s">
        <v>379</v>
      </c>
      <c r="AY21" s="186"/>
      <c r="AZ21" s="206" t="s">
        <v>471</v>
      </c>
      <c r="BA21" s="206"/>
      <c r="BB21" s="206"/>
      <c r="BC21" s="185" t="s">
        <v>386</v>
      </c>
      <c r="BD21" s="185"/>
      <c r="BE21" s="185"/>
      <c r="BF21" s="185"/>
      <c r="BG21" s="185"/>
      <c r="BH21" s="185"/>
      <c r="BI21" s="185"/>
      <c r="BJ21" s="185"/>
      <c r="BK21" s="185"/>
      <c r="BL21" s="186" t="str">
        <f t="shared" si="0"/>
        <v>办结</v>
      </c>
      <c r="BM21" s="186" t="s">
        <v>379</v>
      </c>
      <c r="BN21" s="186" t="s">
        <v>387</v>
      </c>
      <c r="BO21" s="186"/>
      <c r="BP21" s="186" t="s">
        <v>394</v>
      </c>
      <c r="BQ21" s="186"/>
      <c r="BR21" s="186"/>
      <c r="BS21" s="186" t="s">
        <v>394</v>
      </c>
      <c r="BT21" s="186"/>
      <c r="BU21" s="186"/>
      <c r="BV21" s="186"/>
      <c r="BW21" s="186"/>
      <c r="BX21" s="186" t="s">
        <v>394</v>
      </c>
      <c r="BY21" s="186" t="s">
        <v>394</v>
      </c>
      <c r="BZ21" s="186"/>
      <c r="CA21" s="186"/>
      <c r="CB21" s="186" t="s">
        <v>379</v>
      </c>
      <c r="CC21" s="186" t="s">
        <v>387</v>
      </c>
      <c r="CD21" s="186"/>
      <c r="CE21" s="186" t="s">
        <v>379</v>
      </c>
      <c r="CF21" s="186" t="s">
        <v>387</v>
      </c>
      <c r="CG21" s="186"/>
      <c r="CH21" s="186" t="s">
        <v>394</v>
      </c>
      <c r="CI21" s="186"/>
      <c r="CJ21" s="186"/>
      <c r="CK21" s="186" t="s">
        <v>394</v>
      </c>
      <c r="CL21" s="186"/>
      <c r="CM21" s="186"/>
      <c r="CN21" s="186" t="s">
        <v>394</v>
      </c>
      <c r="CO21" s="186"/>
      <c r="CP21" s="186"/>
      <c r="CQ21" s="186" t="s">
        <v>394</v>
      </c>
      <c r="CR21" s="186"/>
      <c r="CS21" s="186"/>
      <c r="CT21" s="179" t="s">
        <v>386</v>
      </c>
    </row>
    <row r="22" s="179" customFormat="1" ht="60" customHeight="1" spans="1:105">
      <c r="A22" s="185">
        <v>15</v>
      </c>
      <c r="B22" s="185" t="s">
        <v>62</v>
      </c>
      <c r="C22" s="186" t="s">
        <v>472</v>
      </c>
      <c r="D22" s="186" t="s">
        <v>374</v>
      </c>
      <c r="E22" s="206" t="s">
        <v>375</v>
      </c>
      <c r="F22" s="185" t="s">
        <v>406</v>
      </c>
      <c r="G22" s="185" t="s">
        <v>473</v>
      </c>
      <c r="H22" s="185" t="s">
        <v>13</v>
      </c>
      <c r="I22" s="185">
        <v>202303</v>
      </c>
      <c r="J22" s="185">
        <v>202401</v>
      </c>
      <c r="K22" s="185">
        <v>202406</v>
      </c>
      <c r="L22" s="185" t="s">
        <v>14</v>
      </c>
      <c r="M22" s="185"/>
      <c r="N22" s="185" t="s">
        <v>379</v>
      </c>
      <c r="O22" s="185" t="s">
        <v>377</v>
      </c>
      <c r="P22" s="185" t="s">
        <v>378</v>
      </c>
      <c r="Q22" s="185"/>
      <c r="R22" s="185"/>
      <c r="S22" s="185" t="s">
        <v>380</v>
      </c>
      <c r="T22" s="185" t="s">
        <v>379</v>
      </c>
      <c r="U22" s="185" t="s">
        <v>379</v>
      </c>
      <c r="V22" s="185"/>
      <c r="W22" s="185" t="s">
        <v>15</v>
      </c>
      <c r="X22" s="185"/>
      <c r="Y22" s="185"/>
      <c r="Z22" s="185">
        <v>23553</v>
      </c>
      <c r="AA22" s="185">
        <v>10000</v>
      </c>
      <c r="AB22" s="185" t="s">
        <v>447</v>
      </c>
      <c r="AC22" s="185"/>
      <c r="AD22" s="185" t="s">
        <v>16</v>
      </c>
      <c r="AE22" s="185"/>
      <c r="AF22" s="185" t="s">
        <v>381</v>
      </c>
      <c r="AG22" s="185" t="s">
        <v>382</v>
      </c>
      <c r="AH22" s="185" t="s">
        <v>63</v>
      </c>
      <c r="AI22" s="185" t="s">
        <v>64</v>
      </c>
      <c r="AJ22" s="185"/>
      <c r="AK22" s="185"/>
      <c r="AL22" s="186" t="s">
        <v>474</v>
      </c>
      <c r="AM22" s="186">
        <v>13664738187</v>
      </c>
      <c r="AN22" s="186"/>
      <c r="AO22" s="186"/>
      <c r="AP22" s="186"/>
      <c r="AQ22" s="186"/>
      <c r="AR22" s="186"/>
      <c r="AS22" s="186"/>
      <c r="AT22" s="186"/>
      <c r="AU22" s="186"/>
      <c r="AV22" s="186"/>
      <c r="AW22" s="186"/>
      <c r="AX22" s="205" t="s">
        <v>379</v>
      </c>
      <c r="AY22" s="205"/>
      <c r="AZ22" s="206" t="s">
        <v>475</v>
      </c>
      <c r="BA22" s="206"/>
      <c r="BB22" s="206"/>
      <c r="BC22" s="185" t="s">
        <v>386</v>
      </c>
      <c r="BD22" s="185"/>
      <c r="BE22" s="185"/>
      <c r="BF22" s="185"/>
      <c r="BG22" s="185"/>
      <c r="BH22" s="185"/>
      <c r="BI22" s="185"/>
      <c r="BJ22" s="185"/>
      <c r="BK22" s="185"/>
      <c r="BL22" s="186" t="str">
        <f t="shared" si="0"/>
        <v>办结</v>
      </c>
      <c r="BM22" s="186" t="s">
        <v>379</v>
      </c>
      <c r="BN22" s="186" t="s">
        <v>387</v>
      </c>
      <c r="BO22" s="186"/>
      <c r="BP22" s="186" t="s">
        <v>394</v>
      </c>
      <c r="BQ22" s="186"/>
      <c r="BR22" s="186"/>
      <c r="BS22" s="186" t="s">
        <v>394</v>
      </c>
      <c r="BT22" s="186"/>
      <c r="BU22" s="186"/>
      <c r="BV22" s="186"/>
      <c r="BW22" s="186"/>
      <c r="BX22" s="186" t="s">
        <v>394</v>
      </c>
      <c r="BY22" s="186" t="s">
        <v>394</v>
      </c>
      <c r="BZ22" s="186"/>
      <c r="CA22" s="186"/>
      <c r="CB22" s="186" t="s">
        <v>394</v>
      </c>
      <c r="CC22" s="186"/>
      <c r="CD22" s="186"/>
      <c r="CE22" s="186" t="s">
        <v>379</v>
      </c>
      <c r="CF22" s="186" t="s">
        <v>387</v>
      </c>
      <c r="CG22" s="186"/>
      <c r="CH22" s="186" t="s">
        <v>394</v>
      </c>
      <c r="CI22" s="186"/>
      <c r="CJ22" s="186"/>
      <c r="CK22" s="186" t="s">
        <v>394</v>
      </c>
      <c r="CL22" s="186"/>
      <c r="CM22" s="186"/>
      <c r="CN22" s="186" t="s">
        <v>394</v>
      </c>
      <c r="CO22" s="186"/>
      <c r="CP22" s="186"/>
      <c r="CQ22" s="186" t="s">
        <v>394</v>
      </c>
      <c r="CR22" s="186"/>
      <c r="CS22" s="186"/>
      <c r="CT22" s="221" t="s">
        <v>386</v>
      </c>
      <c r="CU22" s="221"/>
      <c r="CV22" s="221"/>
      <c r="CW22" s="221"/>
      <c r="CX22" s="221"/>
      <c r="CZ22" s="223">
        <f t="shared" ref="CZ22:CZ25" si="3">Z22/10000</f>
        <v>2.3553</v>
      </c>
      <c r="DA22" s="223">
        <f t="shared" ref="DA22:DA25" si="4">AA22/10000</f>
        <v>1</v>
      </c>
    </row>
    <row r="23" s="179" customFormat="1" ht="60" customHeight="1" spans="1:105">
      <c r="A23" s="185">
        <v>16</v>
      </c>
      <c r="B23" s="185" t="s">
        <v>65</v>
      </c>
      <c r="C23" s="186" t="s">
        <v>476</v>
      </c>
      <c r="D23" s="186" t="s">
        <v>396</v>
      </c>
      <c r="E23" s="185" t="s">
        <v>397</v>
      </c>
      <c r="F23" s="185" t="s">
        <v>477</v>
      </c>
      <c r="G23" s="185" t="s">
        <v>399</v>
      </c>
      <c r="H23" s="185" t="s">
        <v>13</v>
      </c>
      <c r="I23" s="185">
        <v>202303</v>
      </c>
      <c r="J23" s="185">
        <v>202402</v>
      </c>
      <c r="K23" s="185">
        <v>202411</v>
      </c>
      <c r="L23" s="185" t="s">
        <v>14</v>
      </c>
      <c r="M23" s="185"/>
      <c r="N23" s="185"/>
      <c r="O23" s="185" t="s">
        <v>400</v>
      </c>
      <c r="P23" s="185" t="s">
        <v>401</v>
      </c>
      <c r="Q23" s="185"/>
      <c r="R23" s="185"/>
      <c r="S23" s="185" t="s">
        <v>402</v>
      </c>
      <c r="T23" s="185" t="s">
        <v>379</v>
      </c>
      <c r="U23" s="185" t="s">
        <v>379</v>
      </c>
      <c r="V23" s="185"/>
      <c r="W23" s="185" t="s">
        <v>15</v>
      </c>
      <c r="X23" s="185"/>
      <c r="Y23" s="185"/>
      <c r="Z23" s="185">
        <v>23500</v>
      </c>
      <c r="AA23" s="185">
        <v>10000</v>
      </c>
      <c r="AB23" s="185">
        <v>13.6</v>
      </c>
      <c r="AC23" s="185"/>
      <c r="AD23" s="185" t="s">
        <v>16</v>
      </c>
      <c r="AE23" s="185"/>
      <c r="AF23" s="185" t="s">
        <v>381</v>
      </c>
      <c r="AG23" s="185" t="s">
        <v>382</v>
      </c>
      <c r="AH23" s="185" t="s">
        <v>66</v>
      </c>
      <c r="AI23" s="185" t="s">
        <v>67</v>
      </c>
      <c r="AJ23" s="185"/>
      <c r="AK23" s="185"/>
      <c r="AL23" s="186" t="s">
        <v>478</v>
      </c>
      <c r="AM23" s="186">
        <v>15047224700</v>
      </c>
      <c r="AN23" s="186" t="s">
        <v>384</v>
      </c>
      <c r="AO23" s="186"/>
      <c r="AP23" s="186"/>
      <c r="AQ23" s="186"/>
      <c r="AR23" s="186"/>
      <c r="AS23" s="186"/>
      <c r="AT23" s="186"/>
      <c r="AU23" s="186"/>
      <c r="AV23" s="186"/>
      <c r="AW23" s="186"/>
      <c r="AX23" s="186" t="s">
        <v>379</v>
      </c>
      <c r="AY23" s="186"/>
      <c r="AZ23" s="206" t="s">
        <v>479</v>
      </c>
      <c r="BA23" s="206"/>
      <c r="BB23" s="206"/>
      <c r="BC23" s="185" t="s">
        <v>386</v>
      </c>
      <c r="BD23" s="185"/>
      <c r="BE23" s="185"/>
      <c r="BF23" s="185"/>
      <c r="BG23" s="185"/>
      <c r="BH23" s="185"/>
      <c r="BI23" s="185"/>
      <c r="BJ23" s="185"/>
      <c r="BK23" s="185"/>
      <c r="BL23" s="186" t="str">
        <f t="shared" si="0"/>
        <v>办结</v>
      </c>
      <c r="BM23" s="186" t="s">
        <v>379</v>
      </c>
      <c r="BN23" s="186" t="s">
        <v>393</v>
      </c>
      <c r="BO23" s="186"/>
      <c r="BP23" s="186" t="s">
        <v>394</v>
      </c>
      <c r="BQ23" s="186"/>
      <c r="BR23" s="186"/>
      <c r="BS23" s="186" t="s">
        <v>394</v>
      </c>
      <c r="BT23" s="186"/>
      <c r="BU23" s="186"/>
      <c r="BV23" s="186"/>
      <c r="BW23" s="186"/>
      <c r="BX23" s="186" t="s">
        <v>394</v>
      </c>
      <c r="BY23" s="186" t="s">
        <v>394</v>
      </c>
      <c r="BZ23" s="186"/>
      <c r="CA23" s="186"/>
      <c r="CB23" s="186" t="s">
        <v>379</v>
      </c>
      <c r="CC23" s="186" t="s">
        <v>387</v>
      </c>
      <c r="CD23" s="205"/>
      <c r="CE23" s="186" t="s">
        <v>379</v>
      </c>
      <c r="CF23" s="186" t="s">
        <v>387</v>
      </c>
      <c r="CG23" s="186"/>
      <c r="CH23" s="186" t="s">
        <v>394</v>
      </c>
      <c r="CI23" s="186"/>
      <c r="CJ23" s="186"/>
      <c r="CK23" s="186" t="s">
        <v>394</v>
      </c>
      <c r="CL23" s="186"/>
      <c r="CM23" s="186"/>
      <c r="CN23" s="186" t="s">
        <v>394</v>
      </c>
      <c r="CO23" s="186"/>
      <c r="CP23" s="186"/>
      <c r="CQ23" s="186" t="s">
        <v>394</v>
      </c>
      <c r="CR23" s="186"/>
      <c r="CS23" s="186"/>
      <c r="CT23" s="221" t="s">
        <v>386</v>
      </c>
      <c r="CV23" s="179" t="s">
        <v>480</v>
      </c>
      <c r="CZ23" s="223">
        <f t="shared" si="3"/>
        <v>2.35</v>
      </c>
      <c r="DA23" s="223">
        <f t="shared" si="4"/>
        <v>1</v>
      </c>
    </row>
    <row r="24" s="179" customFormat="1" ht="60" customHeight="1" spans="1:105">
      <c r="A24" s="185">
        <v>17</v>
      </c>
      <c r="B24" s="185" t="s">
        <v>68</v>
      </c>
      <c r="C24" s="186" t="s">
        <v>481</v>
      </c>
      <c r="D24" s="186" t="s">
        <v>482</v>
      </c>
      <c r="E24" s="185" t="s">
        <v>483</v>
      </c>
      <c r="F24" s="185" t="s">
        <v>484</v>
      </c>
      <c r="G24" s="185" t="s">
        <v>463</v>
      </c>
      <c r="H24" s="185" t="s">
        <v>13</v>
      </c>
      <c r="I24" s="185">
        <v>202303</v>
      </c>
      <c r="J24" s="185">
        <v>202403</v>
      </c>
      <c r="K24" s="185">
        <v>202410</v>
      </c>
      <c r="L24" s="185" t="s">
        <v>14</v>
      </c>
      <c r="M24" s="185" t="s">
        <v>379</v>
      </c>
      <c r="N24" s="185"/>
      <c r="O24" s="185" t="s">
        <v>485</v>
      </c>
      <c r="P24" s="185" t="s">
        <v>434</v>
      </c>
      <c r="Q24" s="185"/>
      <c r="R24" s="185"/>
      <c r="S24" s="185" t="s">
        <v>435</v>
      </c>
      <c r="T24" s="185" t="s">
        <v>379</v>
      </c>
      <c r="U24" s="185" t="s">
        <v>379</v>
      </c>
      <c r="V24" s="185"/>
      <c r="W24" s="185" t="s">
        <v>69</v>
      </c>
      <c r="X24" s="185"/>
      <c r="Y24" s="185"/>
      <c r="Z24" s="185">
        <v>22500</v>
      </c>
      <c r="AA24" s="185">
        <v>15000</v>
      </c>
      <c r="AB24" s="185" t="s">
        <v>447</v>
      </c>
      <c r="AC24" s="185"/>
      <c r="AD24" s="185" t="s">
        <v>16</v>
      </c>
      <c r="AE24" s="185"/>
      <c r="AF24" s="185" t="s">
        <v>381</v>
      </c>
      <c r="AG24" s="185" t="s">
        <v>382</v>
      </c>
      <c r="AH24" s="185" t="s">
        <v>70</v>
      </c>
      <c r="AI24" s="185" t="s">
        <v>71</v>
      </c>
      <c r="AJ24" s="185"/>
      <c r="AK24" s="185"/>
      <c r="AL24" s="186" t="s">
        <v>486</v>
      </c>
      <c r="AM24" s="186">
        <v>15848828228</v>
      </c>
      <c r="AN24" s="186"/>
      <c r="AO24" s="186"/>
      <c r="AP24" s="186"/>
      <c r="AQ24" s="186"/>
      <c r="AR24" s="186"/>
      <c r="AS24" s="186"/>
      <c r="AT24" s="186"/>
      <c r="AU24" s="186"/>
      <c r="AV24" s="186"/>
      <c r="AW24" s="186"/>
      <c r="AX24" s="205" t="s">
        <v>379</v>
      </c>
      <c r="AY24" s="205"/>
      <c r="AZ24" s="206" t="s">
        <v>487</v>
      </c>
      <c r="BA24" s="206"/>
      <c r="BB24" s="206"/>
      <c r="BC24" s="185" t="s">
        <v>386</v>
      </c>
      <c r="BD24" s="185"/>
      <c r="BE24" s="185"/>
      <c r="BF24" s="185"/>
      <c r="BG24" s="185"/>
      <c r="BH24" s="185"/>
      <c r="BI24" s="185"/>
      <c r="BJ24" s="185"/>
      <c r="BK24" s="185"/>
      <c r="BL24" s="186" t="s">
        <v>488</v>
      </c>
      <c r="BM24" s="186" t="s">
        <v>379</v>
      </c>
      <c r="BN24" s="186" t="s">
        <v>387</v>
      </c>
      <c r="BO24" s="186"/>
      <c r="BP24" s="186" t="s">
        <v>394</v>
      </c>
      <c r="BQ24" s="186"/>
      <c r="BR24" s="186"/>
      <c r="BS24" s="186" t="s">
        <v>394</v>
      </c>
      <c r="BT24" s="186"/>
      <c r="BU24" s="186"/>
      <c r="BV24" s="186"/>
      <c r="BW24" s="186"/>
      <c r="BX24" s="186" t="s">
        <v>394</v>
      </c>
      <c r="BY24" s="186" t="s">
        <v>394</v>
      </c>
      <c r="BZ24" s="186"/>
      <c r="CA24" s="186"/>
      <c r="CB24" s="186" t="s">
        <v>394</v>
      </c>
      <c r="CC24" s="186"/>
      <c r="CD24" s="186"/>
      <c r="CE24" s="186" t="s">
        <v>394</v>
      </c>
      <c r="CF24" s="186"/>
      <c r="CG24" s="186"/>
      <c r="CH24" s="186" t="s">
        <v>394</v>
      </c>
      <c r="CI24" s="186"/>
      <c r="CJ24" s="186"/>
      <c r="CK24" s="186" t="s">
        <v>394</v>
      </c>
      <c r="CL24" s="186"/>
      <c r="CM24" s="186"/>
      <c r="CN24" s="186" t="s">
        <v>394</v>
      </c>
      <c r="CO24" s="186"/>
      <c r="CP24" s="186"/>
      <c r="CQ24" s="186" t="s">
        <v>379</v>
      </c>
      <c r="CR24" s="186" t="s">
        <v>388</v>
      </c>
      <c r="CS24" s="186"/>
      <c r="CT24" s="179" t="s">
        <v>386</v>
      </c>
      <c r="CZ24" s="223">
        <f t="shared" si="3"/>
        <v>2.25</v>
      </c>
      <c r="DA24" s="223">
        <f t="shared" si="4"/>
        <v>1.5</v>
      </c>
    </row>
    <row r="25" s="179" customFormat="1" ht="60" customHeight="1" spans="1:105">
      <c r="A25" s="185">
        <v>18</v>
      </c>
      <c r="B25" s="185" t="s">
        <v>72</v>
      </c>
      <c r="C25" s="185" t="s">
        <v>489</v>
      </c>
      <c r="D25" s="186" t="s">
        <v>374</v>
      </c>
      <c r="E25" s="206" t="s">
        <v>490</v>
      </c>
      <c r="F25" s="185" t="s">
        <v>406</v>
      </c>
      <c r="G25" s="185" t="s">
        <v>399</v>
      </c>
      <c r="H25" s="185" t="s">
        <v>13</v>
      </c>
      <c r="I25" s="185">
        <v>202306</v>
      </c>
      <c r="J25" s="186">
        <v>202403</v>
      </c>
      <c r="K25" s="185">
        <v>202406</v>
      </c>
      <c r="L25" s="185" t="s">
        <v>14</v>
      </c>
      <c r="M25" s="185"/>
      <c r="N25" s="185"/>
      <c r="O25" s="185" t="s">
        <v>491</v>
      </c>
      <c r="P25" s="185" t="s">
        <v>378</v>
      </c>
      <c r="Q25" s="185" t="s">
        <v>379</v>
      </c>
      <c r="R25" s="185" t="s">
        <v>492</v>
      </c>
      <c r="S25" s="185" t="s">
        <v>493</v>
      </c>
      <c r="T25" s="185" t="s">
        <v>379</v>
      </c>
      <c r="U25" s="185" t="s">
        <v>379</v>
      </c>
      <c r="V25" s="185"/>
      <c r="W25" s="185" t="s">
        <v>15</v>
      </c>
      <c r="X25" s="185"/>
      <c r="Y25" s="185"/>
      <c r="Z25" s="185">
        <v>20600</v>
      </c>
      <c r="AA25" s="185">
        <v>10000</v>
      </c>
      <c r="AB25" s="185">
        <v>9</v>
      </c>
      <c r="AC25" s="185" t="s">
        <v>494</v>
      </c>
      <c r="AD25" s="185" t="s">
        <v>16</v>
      </c>
      <c r="AE25" s="185" t="s">
        <v>495</v>
      </c>
      <c r="AF25" s="185" t="s">
        <v>381</v>
      </c>
      <c r="AG25" s="185" t="s">
        <v>382</v>
      </c>
      <c r="AH25" s="185" t="s">
        <v>73</v>
      </c>
      <c r="AI25" s="185" t="s">
        <v>74</v>
      </c>
      <c r="AJ25" s="185" t="s">
        <v>496</v>
      </c>
      <c r="AK25" s="185">
        <v>13789526999</v>
      </c>
      <c r="AL25" s="185" t="s">
        <v>497</v>
      </c>
      <c r="AM25" s="186">
        <v>13088566668</v>
      </c>
      <c r="AN25" s="186">
        <v>25</v>
      </c>
      <c r="AO25" s="186"/>
      <c r="AP25" s="186"/>
      <c r="AQ25" s="186"/>
      <c r="AR25" s="186"/>
      <c r="AS25" s="186"/>
      <c r="AT25" s="186"/>
      <c r="AU25" s="186"/>
      <c r="AV25" s="186"/>
      <c r="AW25" s="186"/>
      <c r="AX25" s="205" t="s">
        <v>379</v>
      </c>
      <c r="AY25" s="205"/>
      <c r="AZ25" s="206" t="s">
        <v>498</v>
      </c>
      <c r="BA25" s="206"/>
      <c r="BB25" s="206"/>
      <c r="BC25" s="185" t="s">
        <v>386</v>
      </c>
      <c r="BD25" s="185"/>
      <c r="BE25" s="185"/>
      <c r="BF25" s="185"/>
      <c r="BG25" s="185"/>
      <c r="BH25" s="185"/>
      <c r="BI25" s="185"/>
      <c r="BJ25" s="185"/>
      <c r="BK25" s="185"/>
      <c r="BL25" s="186" t="str">
        <f t="shared" ref="BL25:BL33" si="5">IF(OR(BM25="是",BM25="无需办理"),IF(OR(BP25="是",BP25="无需办理"),IF(OR(BS25="是",BS25="无需办理"),IF(OR(CB25="是",CB25="无需办理"),IF(OR(CE25="是",CE25="无需办理"),IF(OR(CH25="是",CH25="无需办理"),IF(OR(CK25="是",CK25="无需办理"),IF(OR(CN25="是",CN25="无需办理"),IF(OR(CQ25="是",CQ25="无需办理"),"办结",""),""),""),""),""),""),""),""),"")</f>
        <v>办结</v>
      </c>
      <c r="BM25" s="186" t="s">
        <v>379</v>
      </c>
      <c r="BN25" s="186" t="s">
        <v>387</v>
      </c>
      <c r="BO25" s="186"/>
      <c r="BP25" s="186" t="s">
        <v>379</v>
      </c>
      <c r="BQ25" s="186" t="s">
        <v>388</v>
      </c>
      <c r="BR25" s="186" t="s">
        <v>389</v>
      </c>
      <c r="BS25" s="186" t="s">
        <v>379</v>
      </c>
      <c r="BT25" s="186" t="s">
        <v>390</v>
      </c>
      <c r="BU25" s="186"/>
      <c r="BV25" s="186"/>
      <c r="BW25" s="186"/>
      <c r="BX25" s="186" t="s">
        <v>394</v>
      </c>
      <c r="BY25" s="186" t="s">
        <v>394</v>
      </c>
      <c r="BZ25" s="186" t="s">
        <v>388</v>
      </c>
      <c r="CA25" s="186"/>
      <c r="CB25" s="186" t="s">
        <v>394</v>
      </c>
      <c r="CC25" s="186" t="s">
        <v>387</v>
      </c>
      <c r="CD25" s="186"/>
      <c r="CE25" s="186" t="s">
        <v>379</v>
      </c>
      <c r="CF25" s="186" t="s">
        <v>387</v>
      </c>
      <c r="CG25" s="186"/>
      <c r="CH25" s="186" t="s">
        <v>394</v>
      </c>
      <c r="CI25" s="186"/>
      <c r="CJ25" s="186"/>
      <c r="CK25" s="186" t="s">
        <v>394</v>
      </c>
      <c r="CL25" s="186"/>
      <c r="CM25" s="186"/>
      <c r="CN25" s="186" t="s">
        <v>394</v>
      </c>
      <c r="CO25" s="186"/>
      <c r="CP25" s="186"/>
      <c r="CQ25" s="186" t="s">
        <v>394</v>
      </c>
      <c r="CR25" s="186"/>
      <c r="CS25" s="186"/>
      <c r="CT25" s="221"/>
      <c r="CU25" s="221"/>
      <c r="CV25" s="221"/>
      <c r="CW25" s="221"/>
      <c r="CX25" s="221"/>
      <c r="CZ25" s="223">
        <f t="shared" si="3"/>
        <v>2.06</v>
      </c>
      <c r="DA25" s="223">
        <f t="shared" si="4"/>
        <v>1</v>
      </c>
    </row>
    <row r="26" s="179" customFormat="1" ht="60" customHeight="1" spans="1:102">
      <c r="A26" s="185">
        <v>19</v>
      </c>
      <c r="B26" s="185" t="s">
        <v>75</v>
      </c>
      <c r="C26" s="185" t="s">
        <v>499</v>
      </c>
      <c r="D26" s="186" t="s">
        <v>396</v>
      </c>
      <c r="E26" s="185" t="s">
        <v>397</v>
      </c>
      <c r="F26" s="185" t="s">
        <v>431</v>
      </c>
      <c r="G26" s="185"/>
      <c r="H26" s="185" t="s">
        <v>76</v>
      </c>
      <c r="I26" s="185"/>
      <c r="J26" s="185"/>
      <c r="K26" s="185">
        <v>202512</v>
      </c>
      <c r="L26" s="185" t="s">
        <v>14</v>
      </c>
      <c r="M26" s="185"/>
      <c r="N26" s="185"/>
      <c r="O26" s="185" t="s">
        <v>433</v>
      </c>
      <c r="P26" s="185" t="s">
        <v>434</v>
      </c>
      <c r="Q26" s="185"/>
      <c r="R26" s="185"/>
      <c r="S26" s="186" t="s">
        <v>435</v>
      </c>
      <c r="T26" s="185" t="s">
        <v>379</v>
      </c>
      <c r="U26" s="185" t="s">
        <v>379</v>
      </c>
      <c r="V26" s="185"/>
      <c r="W26" s="185" t="s">
        <v>15</v>
      </c>
      <c r="X26" s="185"/>
      <c r="Y26" s="185"/>
      <c r="Z26" s="185">
        <v>19930</v>
      </c>
      <c r="AA26" s="185">
        <v>13000</v>
      </c>
      <c r="AB26" s="185"/>
      <c r="AC26" s="185"/>
      <c r="AD26" s="185" t="s">
        <v>16</v>
      </c>
      <c r="AE26" s="185"/>
      <c r="AF26" s="185" t="s">
        <v>381</v>
      </c>
      <c r="AG26" s="185" t="s">
        <v>500</v>
      </c>
      <c r="AH26" s="185" t="s">
        <v>77</v>
      </c>
      <c r="AI26" s="185" t="s">
        <v>78</v>
      </c>
      <c r="AJ26" s="185"/>
      <c r="AK26" s="185"/>
      <c r="AL26" s="186" t="s">
        <v>457</v>
      </c>
      <c r="AM26" s="186">
        <v>13848539369</v>
      </c>
      <c r="AN26" s="185"/>
      <c r="AO26" s="185"/>
      <c r="AP26" s="185"/>
      <c r="AQ26" s="186"/>
      <c r="AR26" s="186"/>
      <c r="AS26" s="185"/>
      <c r="AT26" s="186"/>
      <c r="AU26" s="186"/>
      <c r="AV26" s="186" t="s">
        <v>500</v>
      </c>
      <c r="AW26" s="186"/>
      <c r="AX26" s="186" t="s">
        <v>379</v>
      </c>
      <c r="AY26" s="186"/>
      <c r="AZ26" s="206" t="s">
        <v>501</v>
      </c>
      <c r="BA26" s="206"/>
      <c r="BB26" s="206"/>
      <c r="BC26" s="185" t="s">
        <v>386</v>
      </c>
      <c r="BD26" s="185"/>
      <c r="BE26" s="185"/>
      <c r="BF26" s="185"/>
      <c r="BG26" s="185"/>
      <c r="BH26" s="185"/>
      <c r="BI26" s="185"/>
      <c r="BJ26" s="185"/>
      <c r="BK26" s="185"/>
      <c r="BL26" s="186" t="str">
        <f t="shared" si="5"/>
        <v>办结</v>
      </c>
      <c r="BM26" s="185" t="s">
        <v>379</v>
      </c>
      <c r="BN26" s="185"/>
      <c r="BO26" s="185"/>
      <c r="BP26" s="185" t="s">
        <v>394</v>
      </c>
      <c r="BQ26" s="185"/>
      <c r="BR26" s="185"/>
      <c r="BS26" s="185" t="s">
        <v>394</v>
      </c>
      <c r="BT26" s="185"/>
      <c r="BU26" s="185"/>
      <c r="BV26" s="185"/>
      <c r="BW26" s="185"/>
      <c r="BX26" s="186" t="s">
        <v>394</v>
      </c>
      <c r="BY26" s="186" t="s">
        <v>394</v>
      </c>
      <c r="BZ26" s="185"/>
      <c r="CA26" s="185"/>
      <c r="CB26" s="186" t="s">
        <v>394</v>
      </c>
      <c r="CC26" s="185"/>
      <c r="CD26" s="185"/>
      <c r="CE26" s="186" t="s">
        <v>394</v>
      </c>
      <c r="CF26" s="185"/>
      <c r="CG26" s="185"/>
      <c r="CH26" s="186" t="s">
        <v>394</v>
      </c>
      <c r="CI26" s="185"/>
      <c r="CJ26" s="185"/>
      <c r="CK26" s="186" t="s">
        <v>394</v>
      </c>
      <c r="CL26" s="185"/>
      <c r="CM26" s="185"/>
      <c r="CN26" s="186" t="s">
        <v>394</v>
      </c>
      <c r="CO26" s="185"/>
      <c r="CP26" s="185"/>
      <c r="CQ26" s="186" t="s">
        <v>394</v>
      </c>
      <c r="CR26" s="185"/>
      <c r="CS26" s="185"/>
      <c r="CT26" s="226"/>
      <c r="CU26" s="226"/>
      <c r="CV26" s="226"/>
      <c r="CW26" s="226"/>
      <c r="CX26" s="226"/>
    </row>
    <row r="27" s="179" customFormat="1" ht="60" customHeight="1" spans="1:102">
      <c r="A27" s="185">
        <v>20</v>
      </c>
      <c r="B27" s="185" t="s">
        <v>79</v>
      </c>
      <c r="C27" s="186" t="s">
        <v>502</v>
      </c>
      <c r="D27" s="186" t="s">
        <v>374</v>
      </c>
      <c r="E27" s="206" t="s">
        <v>503</v>
      </c>
      <c r="F27" s="185" t="s">
        <v>441</v>
      </c>
      <c r="G27" s="185" t="s">
        <v>399</v>
      </c>
      <c r="H27" s="185" t="s">
        <v>13</v>
      </c>
      <c r="I27" s="185">
        <v>202304</v>
      </c>
      <c r="J27" s="185">
        <v>202403</v>
      </c>
      <c r="K27" s="185">
        <v>202407</v>
      </c>
      <c r="L27" s="185" t="s">
        <v>14</v>
      </c>
      <c r="M27" s="185"/>
      <c r="N27" s="185"/>
      <c r="O27" s="185" t="s">
        <v>400</v>
      </c>
      <c r="P27" s="185" t="s">
        <v>401</v>
      </c>
      <c r="Q27" s="185"/>
      <c r="R27" s="185"/>
      <c r="S27" s="185" t="s">
        <v>402</v>
      </c>
      <c r="T27" s="185" t="s">
        <v>379</v>
      </c>
      <c r="U27" s="185" t="s">
        <v>386</v>
      </c>
      <c r="V27" s="185"/>
      <c r="W27" s="185" t="s">
        <v>15</v>
      </c>
      <c r="X27" s="185"/>
      <c r="Y27" s="185"/>
      <c r="Z27" s="185">
        <v>14000</v>
      </c>
      <c r="AA27" s="185">
        <v>8000</v>
      </c>
      <c r="AB27" s="185">
        <v>3</v>
      </c>
      <c r="AC27" s="185"/>
      <c r="AD27" s="185" t="s">
        <v>16</v>
      </c>
      <c r="AE27" s="185"/>
      <c r="AF27" s="185" t="s">
        <v>381</v>
      </c>
      <c r="AG27" s="185" t="s">
        <v>382</v>
      </c>
      <c r="AH27" s="185" t="s">
        <v>80</v>
      </c>
      <c r="AI27" s="185" t="s">
        <v>81</v>
      </c>
      <c r="AJ27" s="185"/>
      <c r="AK27" s="185"/>
      <c r="AL27" s="186" t="s">
        <v>504</v>
      </c>
      <c r="AM27" s="186">
        <v>13500629607</v>
      </c>
      <c r="AN27" s="186"/>
      <c r="AO27" s="186"/>
      <c r="AP27" s="186"/>
      <c r="AQ27" s="186"/>
      <c r="AR27" s="186"/>
      <c r="AS27" s="186"/>
      <c r="AT27" s="186"/>
      <c r="AU27" s="186"/>
      <c r="AV27" s="186"/>
      <c r="AW27" s="186"/>
      <c r="AX27" s="205" t="s">
        <v>379</v>
      </c>
      <c r="AY27" s="205"/>
      <c r="AZ27" s="206" t="s">
        <v>505</v>
      </c>
      <c r="BA27" s="206"/>
      <c r="BB27" s="206" t="s">
        <v>419</v>
      </c>
      <c r="BC27" s="185" t="s">
        <v>386</v>
      </c>
      <c r="BD27" s="185"/>
      <c r="BE27" s="185"/>
      <c r="BF27" s="185"/>
      <c r="BG27" s="185"/>
      <c r="BH27" s="185"/>
      <c r="BI27" s="185"/>
      <c r="BJ27" s="185"/>
      <c r="BK27" s="185"/>
      <c r="BL27" s="186" t="str">
        <f t="shared" si="5"/>
        <v>办结</v>
      </c>
      <c r="BM27" s="186" t="s">
        <v>379</v>
      </c>
      <c r="BN27" s="186" t="s">
        <v>387</v>
      </c>
      <c r="BO27" s="186"/>
      <c r="BP27" s="186" t="s">
        <v>394</v>
      </c>
      <c r="BQ27" s="186"/>
      <c r="BR27" s="186"/>
      <c r="BS27" s="186" t="s">
        <v>394</v>
      </c>
      <c r="BT27" s="186"/>
      <c r="BU27" s="186"/>
      <c r="BV27" s="186"/>
      <c r="BW27" s="186"/>
      <c r="BX27" s="186" t="s">
        <v>394</v>
      </c>
      <c r="BY27" s="186" t="s">
        <v>394</v>
      </c>
      <c r="BZ27" s="186"/>
      <c r="CA27" s="186"/>
      <c r="CB27" s="186" t="s">
        <v>379</v>
      </c>
      <c r="CC27" s="186" t="s">
        <v>387</v>
      </c>
      <c r="CD27" s="186"/>
      <c r="CE27" s="186" t="s">
        <v>379</v>
      </c>
      <c r="CF27" s="186" t="s">
        <v>387</v>
      </c>
      <c r="CG27" s="186"/>
      <c r="CH27" s="186" t="s">
        <v>394</v>
      </c>
      <c r="CI27" s="186"/>
      <c r="CJ27" s="186"/>
      <c r="CK27" s="186" t="s">
        <v>394</v>
      </c>
      <c r="CL27" s="186"/>
      <c r="CM27" s="186"/>
      <c r="CN27" s="186" t="s">
        <v>394</v>
      </c>
      <c r="CO27" s="186"/>
      <c r="CP27" s="186"/>
      <c r="CQ27" s="186" t="s">
        <v>394</v>
      </c>
      <c r="CR27" s="186"/>
      <c r="CS27" s="186"/>
      <c r="CT27" s="227"/>
      <c r="CU27" s="226"/>
      <c r="CV27" s="226"/>
      <c r="CW27" s="226"/>
      <c r="CX27" s="226"/>
    </row>
    <row r="28" s="179" customFormat="1" ht="60" customHeight="1" spans="1:105">
      <c r="A28" s="185">
        <v>21</v>
      </c>
      <c r="B28" s="185" t="s">
        <v>82</v>
      </c>
      <c r="C28" s="186" t="s">
        <v>506</v>
      </c>
      <c r="D28" s="186" t="s">
        <v>396</v>
      </c>
      <c r="E28" s="185" t="s">
        <v>397</v>
      </c>
      <c r="F28" s="185" t="s">
        <v>441</v>
      </c>
      <c r="G28" s="185"/>
      <c r="H28" s="185" t="s">
        <v>44</v>
      </c>
      <c r="I28" s="185">
        <v>202301</v>
      </c>
      <c r="J28" s="185">
        <v>202401</v>
      </c>
      <c r="K28" s="185">
        <v>202410</v>
      </c>
      <c r="L28" s="185" t="s">
        <v>14</v>
      </c>
      <c r="M28" s="185" t="s">
        <v>379</v>
      </c>
      <c r="N28" s="185"/>
      <c r="O28" s="185" t="s">
        <v>433</v>
      </c>
      <c r="P28" s="185" t="s">
        <v>445</v>
      </c>
      <c r="Q28" s="185"/>
      <c r="R28" s="185"/>
      <c r="S28" s="185" t="s">
        <v>446</v>
      </c>
      <c r="T28" s="185" t="s">
        <v>379</v>
      </c>
      <c r="U28" s="185" t="s">
        <v>379</v>
      </c>
      <c r="V28" s="185"/>
      <c r="W28" s="185" t="s">
        <v>15</v>
      </c>
      <c r="X28" s="185"/>
      <c r="Y28" s="185"/>
      <c r="Z28" s="185">
        <v>13978</v>
      </c>
      <c r="AA28" s="185">
        <v>6000</v>
      </c>
      <c r="AB28" s="185" t="s">
        <v>447</v>
      </c>
      <c r="AC28" s="185"/>
      <c r="AD28" s="185" t="s">
        <v>16</v>
      </c>
      <c r="AE28" s="185"/>
      <c r="AF28" s="185" t="s">
        <v>381</v>
      </c>
      <c r="AG28" s="185" t="s">
        <v>382</v>
      </c>
      <c r="AH28" s="185" t="s">
        <v>83</v>
      </c>
      <c r="AI28" s="185" t="s">
        <v>46</v>
      </c>
      <c r="AJ28" s="185"/>
      <c r="AK28" s="185"/>
      <c r="AL28" s="186" t="s">
        <v>448</v>
      </c>
      <c r="AM28" s="186">
        <v>18686114370</v>
      </c>
      <c r="AN28" s="186"/>
      <c r="AO28" s="186"/>
      <c r="AP28" s="186"/>
      <c r="AQ28" s="186"/>
      <c r="AR28" s="186"/>
      <c r="AS28" s="186"/>
      <c r="AT28" s="186"/>
      <c r="AU28" s="186"/>
      <c r="AV28" s="186"/>
      <c r="AW28" s="186"/>
      <c r="AX28" s="186" t="s">
        <v>379</v>
      </c>
      <c r="AY28" s="186"/>
      <c r="AZ28" s="206" t="s">
        <v>507</v>
      </c>
      <c r="BA28" s="206"/>
      <c r="BB28" s="206"/>
      <c r="BC28" s="185" t="s">
        <v>386</v>
      </c>
      <c r="BD28" s="185"/>
      <c r="BE28" s="185"/>
      <c r="BF28" s="185"/>
      <c r="BG28" s="185"/>
      <c r="BH28" s="185"/>
      <c r="BI28" s="185"/>
      <c r="BJ28" s="185"/>
      <c r="BK28" s="185"/>
      <c r="BL28" s="186" t="str">
        <f t="shared" si="5"/>
        <v>办结</v>
      </c>
      <c r="BM28" s="186" t="s">
        <v>379</v>
      </c>
      <c r="BN28" s="186" t="s">
        <v>387</v>
      </c>
      <c r="BO28" s="186"/>
      <c r="BP28" s="186" t="s">
        <v>394</v>
      </c>
      <c r="BQ28" s="186"/>
      <c r="BR28" s="186"/>
      <c r="BS28" s="186" t="s">
        <v>394</v>
      </c>
      <c r="BT28" s="186"/>
      <c r="BU28" s="186"/>
      <c r="BV28" s="186"/>
      <c r="BW28" s="186"/>
      <c r="BX28" s="186" t="s">
        <v>394</v>
      </c>
      <c r="BY28" s="186" t="s">
        <v>394</v>
      </c>
      <c r="BZ28" s="186"/>
      <c r="CA28" s="186"/>
      <c r="CB28" s="186" t="s">
        <v>379</v>
      </c>
      <c r="CC28" s="186" t="s">
        <v>387</v>
      </c>
      <c r="CD28" s="186"/>
      <c r="CE28" s="186" t="s">
        <v>379</v>
      </c>
      <c r="CF28" s="186" t="s">
        <v>387</v>
      </c>
      <c r="CG28" s="186"/>
      <c r="CH28" s="186" t="s">
        <v>394</v>
      </c>
      <c r="CI28" s="186"/>
      <c r="CJ28" s="186"/>
      <c r="CK28" s="186" t="s">
        <v>394</v>
      </c>
      <c r="CL28" s="186"/>
      <c r="CM28" s="186"/>
      <c r="CN28" s="186" t="s">
        <v>394</v>
      </c>
      <c r="CO28" s="186"/>
      <c r="CP28" s="186"/>
      <c r="CQ28" s="186" t="s">
        <v>394</v>
      </c>
      <c r="CR28" s="186"/>
      <c r="CS28" s="186"/>
      <c r="CT28" s="221" t="s">
        <v>386</v>
      </c>
      <c r="CZ28" s="223">
        <f>Z28/10000</f>
        <v>1.3978</v>
      </c>
      <c r="DA28" s="223">
        <f>AA28/10000</f>
        <v>0.6</v>
      </c>
    </row>
    <row r="29" s="179" customFormat="1" ht="60" customHeight="1" spans="1:105">
      <c r="A29" s="185">
        <v>22</v>
      </c>
      <c r="B29" s="185" t="s">
        <v>84</v>
      </c>
      <c r="C29" s="186" t="s">
        <v>508</v>
      </c>
      <c r="D29" s="186" t="s">
        <v>396</v>
      </c>
      <c r="E29" s="185" t="s">
        <v>397</v>
      </c>
      <c r="F29" s="185" t="s">
        <v>431</v>
      </c>
      <c r="G29" s="185"/>
      <c r="H29" s="185" t="s">
        <v>13</v>
      </c>
      <c r="I29" s="185">
        <v>202302</v>
      </c>
      <c r="J29" s="185">
        <v>202401</v>
      </c>
      <c r="K29" s="185">
        <v>202406</v>
      </c>
      <c r="L29" s="185" t="s">
        <v>14</v>
      </c>
      <c r="M29" s="185" t="s">
        <v>379</v>
      </c>
      <c r="N29" s="185" t="s">
        <v>379</v>
      </c>
      <c r="O29" s="185" t="s">
        <v>433</v>
      </c>
      <c r="P29" s="185" t="s">
        <v>445</v>
      </c>
      <c r="Q29" s="185"/>
      <c r="R29" s="185"/>
      <c r="S29" s="185" t="s">
        <v>446</v>
      </c>
      <c r="T29" s="185" t="s">
        <v>379</v>
      </c>
      <c r="U29" s="185" t="s">
        <v>379</v>
      </c>
      <c r="V29" s="185"/>
      <c r="W29" s="185" t="s">
        <v>15</v>
      </c>
      <c r="X29" s="185"/>
      <c r="Y29" s="185"/>
      <c r="Z29" s="185">
        <v>11000</v>
      </c>
      <c r="AA29" s="185">
        <v>5000</v>
      </c>
      <c r="AB29" s="185" t="s">
        <v>447</v>
      </c>
      <c r="AC29" s="185"/>
      <c r="AD29" s="185" t="s">
        <v>16</v>
      </c>
      <c r="AE29" s="185"/>
      <c r="AF29" s="185" t="s">
        <v>381</v>
      </c>
      <c r="AG29" s="185" t="s">
        <v>382</v>
      </c>
      <c r="AH29" s="185" t="s">
        <v>85</v>
      </c>
      <c r="AI29" s="185" t="s">
        <v>78</v>
      </c>
      <c r="AJ29" s="185"/>
      <c r="AK29" s="185"/>
      <c r="AL29" s="186" t="s">
        <v>457</v>
      </c>
      <c r="AM29" s="186">
        <v>13848539369</v>
      </c>
      <c r="AN29" s="186"/>
      <c r="AO29" s="186"/>
      <c r="AP29" s="186"/>
      <c r="AQ29" s="186"/>
      <c r="AR29" s="186"/>
      <c r="AS29" s="186"/>
      <c r="AT29" s="186"/>
      <c r="AU29" s="186"/>
      <c r="AV29" s="186"/>
      <c r="AW29" s="186"/>
      <c r="AX29" s="186" t="s">
        <v>379</v>
      </c>
      <c r="AY29" s="186"/>
      <c r="AZ29" s="206" t="s">
        <v>507</v>
      </c>
      <c r="BA29" s="206"/>
      <c r="BB29" s="206"/>
      <c r="BC29" s="185" t="s">
        <v>386</v>
      </c>
      <c r="BD29" s="185"/>
      <c r="BE29" s="185"/>
      <c r="BF29" s="185"/>
      <c r="BG29" s="185"/>
      <c r="BH29" s="185"/>
      <c r="BI29" s="185"/>
      <c r="BJ29" s="185"/>
      <c r="BK29" s="185"/>
      <c r="BL29" s="186" t="str">
        <f t="shared" si="5"/>
        <v>办结</v>
      </c>
      <c r="BM29" s="186" t="s">
        <v>379</v>
      </c>
      <c r="BN29" s="186" t="s">
        <v>387</v>
      </c>
      <c r="BO29" s="186"/>
      <c r="BP29" s="186" t="s">
        <v>394</v>
      </c>
      <c r="BQ29" s="186"/>
      <c r="BR29" s="186"/>
      <c r="BS29" s="186" t="s">
        <v>394</v>
      </c>
      <c r="BT29" s="186"/>
      <c r="BU29" s="186"/>
      <c r="BV29" s="186"/>
      <c r="BW29" s="186"/>
      <c r="BX29" s="186" t="s">
        <v>394</v>
      </c>
      <c r="BY29" s="186" t="s">
        <v>394</v>
      </c>
      <c r="BZ29" s="186"/>
      <c r="CA29" s="186"/>
      <c r="CB29" s="186" t="s">
        <v>394</v>
      </c>
      <c r="CC29" s="186"/>
      <c r="CD29" s="186"/>
      <c r="CE29" s="186" t="s">
        <v>394</v>
      </c>
      <c r="CF29" s="186"/>
      <c r="CG29" s="186"/>
      <c r="CH29" s="186" t="s">
        <v>394</v>
      </c>
      <c r="CI29" s="186"/>
      <c r="CJ29" s="186"/>
      <c r="CK29" s="186" t="s">
        <v>394</v>
      </c>
      <c r="CL29" s="186"/>
      <c r="CM29" s="186"/>
      <c r="CN29" s="186" t="s">
        <v>394</v>
      </c>
      <c r="CO29" s="186"/>
      <c r="CP29" s="186"/>
      <c r="CQ29" s="186" t="s">
        <v>394</v>
      </c>
      <c r="CR29" s="186"/>
      <c r="CS29" s="186"/>
      <c r="CT29" s="221" t="s">
        <v>386</v>
      </c>
      <c r="CZ29" s="223">
        <f>Z29/10000</f>
        <v>1.1</v>
      </c>
      <c r="DA29" s="223">
        <f>AA29/10000</f>
        <v>0.5</v>
      </c>
    </row>
    <row r="30" s="179" customFormat="1" ht="60" customHeight="1" spans="1:102">
      <c r="A30" s="185">
        <v>23</v>
      </c>
      <c r="B30" s="185" t="s">
        <v>94</v>
      </c>
      <c r="C30" s="185" t="s">
        <v>509</v>
      </c>
      <c r="D30" s="186" t="s">
        <v>374</v>
      </c>
      <c r="E30" s="206" t="s">
        <v>414</v>
      </c>
      <c r="F30" s="185" t="s">
        <v>406</v>
      </c>
      <c r="G30" s="185"/>
      <c r="H30" s="185" t="s">
        <v>44</v>
      </c>
      <c r="I30" s="185">
        <v>202208</v>
      </c>
      <c r="J30" s="185">
        <v>202403</v>
      </c>
      <c r="K30" s="185">
        <v>202412</v>
      </c>
      <c r="L30" s="185" t="s">
        <v>95</v>
      </c>
      <c r="M30" s="185"/>
      <c r="N30" s="185"/>
      <c r="O30" s="185" t="s">
        <v>510</v>
      </c>
      <c r="P30" s="185"/>
      <c r="Q30" s="185"/>
      <c r="R30" s="185"/>
      <c r="S30" s="186" t="s">
        <v>510</v>
      </c>
      <c r="T30" s="185" t="s">
        <v>386</v>
      </c>
      <c r="U30" s="185" t="s">
        <v>379</v>
      </c>
      <c r="V30" s="185"/>
      <c r="W30" s="185" t="s">
        <v>69</v>
      </c>
      <c r="X30" s="185"/>
      <c r="Y30" s="185"/>
      <c r="Z30" s="185">
        <v>15190.36</v>
      </c>
      <c r="AA30" s="185">
        <v>5000</v>
      </c>
      <c r="AB30" s="185" t="s">
        <v>447</v>
      </c>
      <c r="AC30" s="185" t="s">
        <v>511</v>
      </c>
      <c r="AD30" s="185" t="s">
        <v>16</v>
      </c>
      <c r="AE30" s="185" t="s">
        <v>381</v>
      </c>
      <c r="AF30" s="185" t="s">
        <v>381</v>
      </c>
      <c r="AG30" s="185" t="s">
        <v>382</v>
      </c>
      <c r="AH30" s="185" t="s">
        <v>96</v>
      </c>
      <c r="AI30" s="185" t="s">
        <v>97</v>
      </c>
      <c r="AJ30" s="185" t="s">
        <v>406</v>
      </c>
      <c r="AK30" s="185">
        <v>13904725427</v>
      </c>
      <c r="AL30" s="185" t="s">
        <v>414</v>
      </c>
      <c r="AM30" s="185">
        <v>13848529557</v>
      </c>
      <c r="AN30" s="185"/>
      <c r="AO30" s="185"/>
      <c r="AP30" s="185"/>
      <c r="AQ30" s="186"/>
      <c r="AR30" s="186"/>
      <c r="AS30" s="185"/>
      <c r="AT30" s="186"/>
      <c r="AU30" s="186"/>
      <c r="AV30" s="186"/>
      <c r="AW30" s="186"/>
      <c r="AX30" s="205" t="s">
        <v>379</v>
      </c>
      <c r="AY30" s="205"/>
      <c r="AZ30" s="206" t="s">
        <v>512</v>
      </c>
      <c r="BA30" s="206"/>
      <c r="BB30" s="206" t="s">
        <v>513</v>
      </c>
      <c r="BC30" s="185" t="s">
        <v>386</v>
      </c>
      <c r="BD30" s="185"/>
      <c r="BE30" s="185"/>
      <c r="BF30" s="185"/>
      <c r="BG30" s="185"/>
      <c r="BH30" s="185"/>
      <c r="BI30" s="185"/>
      <c r="BJ30" s="185"/>
      <c r="BK30" s="185"/>
      <c r="BL30" s="186" t="str">
        <f t="shared" si="5"/>
        <v>办结</v>
      </c>
      <c r="BM30" s="185" t="s">
        <v>379</v>
      </c>
      <c r="BN30" s="185" t="s">
        <v>387</v>
      </c>
      <c r="BO30" s="185"/>
      <c r="BP30" s="185" t="s">
        <v>379</v>
      </c>
      <c r="BQ30" s="185" t="s">
        <v>388</v>
      </c>
      <c r="BR30" s="185" t="s">
        <v>389</v>
      </c>
      <c r="BS30" s="185" t="s">
        <v>379</v>
      </c>
      <c r="BT30" s="186" t="s">
        <v>390</v>
      </c>
      <c r="BU30" s="185"/>
      <c r="BV30" s="185"/>
      <c r="BW30" s="185"/>
      <c r="BX30" s="186" t="s">
        <v>394</v>
      </c>
      <c r="BY30" s="186" t="s">
        <v>394</v>
      </c>
      <c r="BZ30" s="185" t="s">
        <v>388</v>
      </c>
      <c r="CA30" s="185"/>
      <c r="CB30" s="185" t="s">
        <v>379</v>
      </c>
      <c r="CC30" s="185" t="s">
        <v>387</v>
      </c>
      <c r="CD30" s="185"/>
      <c r="CE30" s="185" t="s">
        <v>379</v>
      </c>
      <c r="CF30" s="185" t="s">
        <v>387</v>
      </c>
      <c r="CG30" s="185"/>
      <c r="CH30" s="185" t="s">
        <v>394</v>
      </c>
      <c r="CI30" s="185"/>
      <c r="CJ30" s="185"/>
      <c r="CK30" s="185" t="s">
        <v>394</v>
      </c>
      <c r="CL30" s="185"/>
      <c r="CM30" s="185"/>
      <c r="CN30" s="185" t="s">
        <v>394</v>
      </c>
      <c r="CO30" s="185"/>
      <c r="CP30" s="185"/>
      <c r="CQ30" s="185" t="s">
        <v>394</v>
      </c>
      <c r="CR30" s="185"/>
      <c r="CS30" s="185"/>
      <c r="CT30" s="227" t="s">
        <v>514</v>
      </c>
      <c r="CU30" s="221"/>
      <c r="CV30" s="221"/>
      <c r="CW30" s="221"/>
      <c r="CX30" s="221"/>
    </row>
    <row r="31" s="179" customFormat="1" ht="60" customHeight="1" spans="1:102">
      <c r="A31" s="185">
        <v>24</v>
      </c>
      <c r="B31" s="185" t="s">
        <v>98</v>
      </c>
      <c r="C31" s="186" t="s">
        <v>515</v>
      </c>
      <c r="D31" s="186" t="s">
        <v>374</v>
      </c>
      <c r="E31" s="206" t="s">
        <v>414</v>
      </c>
      <c r="F31" s="185" t="s">
        <v>406</v>
      </c>
      <c r="G31" s="185"/>
      <c r="H31" s="185" t="s">
        <v>13</v>
      </c>
      <c r="I31" s="185">
        <v>202304</v>
      </c>
      <c r="J31" s="185">
        <v>202404</v>
      </c>
      <c r="K31" s="185">
        <v>202407</v>
      </c>
      <c r="L31" s="186" t="s">
        <v>95</v>
      </c>
      <c r="M31" s="186"/>
      <c r="N31" s="186"/>
      <c r="O31" s="186" t="s">
        <v>510</v>
      </c>
      <c r="P31" s="186"/>
      <c r="Q31" s="186"/>
      <c r="R31" s="186"/>
      <c r="S31" s="186" t="s">
        <v>510</v>
      </c>
      <c r="T31" s="185" t="s">
        <v>386</v>
      </c>
      <c r="U31" s="185" t="s">
        <v>379</v>
      </c>
      <c r="V31" s="186"/>
      <c r="W31" s="185" t="s">
        <v>69</v>
      </c>
      <c r="X31" s="185"/>
      <c r="Y31" s="185"/>
      <c r="Z31" s="185">
        <v>14839.82</v>
      </c>
      <c r="AA31" s="185">
        <v>8000</v>
      </c>
      <c r="AB31" s="185" t="s">
        <v>447</v>
      </c>
      <c r="AC31" s="185"/>
      <c r="AD31" s="185" t="s">
        <v>16</v>
      </c>
      <c r="AE31" s="185"/>
      <c r="AF31" s="185" t="s">
        <v>381</v>
      </c>
      <c r="AG31" s="185" t="s">
        <v>382</v>
      </c>
      <c r="AH31" s="185" t="s">
        <v>99</v>
      </c>
      <c r="AI31" s="185" t="s">
        <v>100</v>
      </c>
      <c r="AJ31" s="185"/>
      <c r="AK31" s="185"/>
      <c r="AL31" s="186" t="s">
        <v>516</v>
      </c>
      <c r="AM31" s="186">
        <v>18686145011</v>
      </c>
      <c r="AN31" s="186">
        <v>0</v>
      </c>
      <c r="AO31" s="186"/>
      <c r="AP31" s="186"/>
      <c r="AQ31" s="186"/>
      <c r="AR31" s="186"/>
      <c r="AS31" s="186"/>
      <c r="AT31" s="186"/>
      <c r="AU31" s="186"/>
      <c r="AV31" s="186"/>
      <c r="AW31" s="186"/>
      <c r="AX31" s="205" t="s">
        <v>379</v>
      </c>
      <c r="AY31" s="205"/>
      <c r="AZ31" s="206" t="s">
        <v>517</v>
      </c>
      <c r="BA31" s="206"/>
      <c r="BB31" s="206" t="s">
        <v>513</v>
      </c>
      <c r="BC31" s="185" t="s">
        <v>386</v>
      </c>
      <c r="BD31" s="185"/>
      <c r="BE31" s="185"/>
      <c r="BF31" s="185"/>
      <c r="BG31" s="185"/>
      <c r="BH31" s="185"/>
      <c r="BI31" s="185"/>
      <c r="BJ31" s="185"/>
      <c r="BK31" s="185"/>
      <c r="BL31" s="186" t="str">
        <f t="shared" si="5"/>
        <v>办结</v>
      </c>
      <c r="BM31" s="186" t="s">
        <v>379</v>
      </c>
      <c r="BN31" s="186" t="s">
        <v>387</v>
      </c>
      <c r="BO31" s="186"/>
      <c r="BP31" s="186" t="s">
        <v>394</v>
      </c>
      <c r="BQ31" s="186"/>
      <c r="BR31" s="186"/>
      <c r="BS31" s="186" t="s">
        <v>394</v>
      </c>
      <c r="BT31" s="186"/>
      <c r="BU31" s="186"/>
      <c r="BV31" s="186"/>
      <c r="BW31" s="186"/>
      <c r="BX31" s="186" t="s">
        <v>394</v>
      </c>
      <c r="BY31" s="186" t="s">
        <v>394</v>
      </c>
      <c r="BZ31" s="186"/>
      <c r="CA31" s="186"/>
      <c r="CB31" s="186" t="s">
        <v>379</v>
      </c>
      <c r="CC31" s="186" t="s">
        <v>387</v>
      </c>
      <c r="CD31" s="186"/>
      <c r="CE31" s="186" t="s">
        <v>379</v>
      </c>
      <c r="CF31" s="186" t="s">
        <v>387</v>
      </c>
      <c r="CG31" s="186"/>
      <c r="CH31" s="186" t="s">
        <v>394</v>
      </c>
      <c r="CI31" s="186"/>
      <c r="CJ31" s="186"/>
      <c r="CK31" s="186" t="s">
        <v>394</v>
      </c>
      <c r="CL31" s="186"/>
      <c r="CM31" s="186"/>
      <c r="CN31" s="186" t="s">
        <v>394</v>
      </c>
      <c r="CO31" s="186"/>
      <c r="CP31" s="186"/>
      <c r="CQ31" s="186" t="s">
        <v>394</v>
      </c>
      <c r="CR31" s="186"/>
      <c r="CS31" s="186"/>
      <c r="CT31" s="221" t="s">
        <v>386</v>
      </c>
      <c r="CU31" s="221"/>
      <c r="CV31" s="221"/>
      <c r="CW31" s="221"/>
      <c r="CX31" s="221"/>
    </row>
    <row r="32" s="179" customFormat="1" ht="60" customHeight="1" spans="1:102">
      <c r="A32" s="185">
        <v>25</v>
      </c>
      <c r="B32" s="185" t="s">
        <v>101</v>
      </c>
      <c r="C32" s="186" t="s">
        <v>518</v>
      </c>
      <c r="D32" s="186" t="s">
        <v>374</v>
      </c>
      <c r="E32" s="206" t="s">
        <v>414</v>
      </c>
      <c r="F32" s="185" t="s">
        <v>406</v>
      </c>
      <c r="G32" s="185"/>
      <c r="H32" s="185" t="s">
        <v>13</v>
      </c>
      <c r="I32" s="185">
        <v>202309</v>
      </c>
      <c r="J32" s="185">
        <v>202403</v>
      </c>
      <c r="K32" s="186">
        <v>202411</v>
      </c>
      <c r="L32" s="186" t="s">
        <v>95</v>
      </c>
      <c r="M32" s="186"/>
      <c r="N32" s="186"/>
      <c r="O32" s="186" t="s">
        <v>510</v>
      </c>
      <c r="P32" s="186"/>
      <c r="Q32" s="186"/>
      <c r="R32" s="186"/>
      <c r="S32" s="186" t="s">
        <v>510</v>
      </c>
      <c r="T32" s="185" t="s">
        <v>386</v>
      </c>
      <c r="U32" s="185" t="s">
        <v>379</v>
      </c>
      <c r="V32" s="185" t="s">
        <v>519</v>
      </c>
      <c r="W32" s="185" t="s">
        <v>69</v>
      </c>
      <c r="X32" s="185"/>
      <c r="Y32" s="185">
        <v>9000</v>
      </c>
      <c r="Z32" s="185">
        <v>9987.49</v>
      </c>
      <c r="AA32" s="185">
        <v>5000</v>
      </c>
      <c r="AB32" s="185" t="s">
        <v>447</v>
      </c>
      <c r="AC32" s="185"/>
      <c r="AD32" s="185" t="s">
        <v>16</v>
      </c>
      <c r="AE32" s="185"/>
      <c r="AF32" s="185" t="s">
        <v>381</v>
      </c>
      <c r="AG32" s="185" t="s">
        <v>382</v>
      </c>
      <c r="AH32" s="185" t="s">
        <v>102</v>
      </c>
      <c r="AI32" s="185" t="s">
        <v>97</v>
      </c>
      <c r="AJ32" s="185" t="s">
        <v>520</v>
      </c>
      <c r="AK32" s="185" t="s">
        <v>521</v>
      </c>
      <c r="AL32" s="185" t="s">
        <v>414</v>
      </c>
      <c r="AM32" s="185">
        <v>13848529557</v>
      </c>
      <c r="AN32" s="185"/>
      <c r="AO32" s="185"/>
      <c r="AP32" s="185"/>
      <c r="AQ32" s="185"/>
      <c r="AR32" s="185"/>
      <c r="AS32" s="185"/>
      <c r="AT32" s="186"/>
      <c r="AU32" s="186"/>
      <c r="AV32" s="186"/>
      <c r="AW32" s="186"/>
      <c r="AX32" s="205" t="s">
        <v>379</v>
      </c>
      <c r="AY32" s="205"/>
      <c r="AZ32" s="206" t="s">
        <v>522</v>
      </c>
      <c r="BA32" s="206"/>
      <c r="BB32" s="206" t="s">
        <v>513</v>
      </c>
      <c r="BC32" s="185" t="s">
        <v>386</v>
      </c>
      <c r="BD32" s="185"/>
      <c r="BE32" s="185"/>
      <c r="BF32" s="185"/>
      <c r="BG32" s="185"/>
      <c r="BH32" s="185"/>
      <c r="BI32" s="185"/>
      <c r="BJ32" s="185"/>
      <c r="BK32" s="185"/>
      <c r="BL32" s="186" t="str">
        <f t="shared" si="5"/>
        <v>办结</v>
      </c>
      <c r="BM32" s="185" t="s">
        <v>379</v>
      </c>
      <c r="BN32" s="185" t="s">
        <v>387</v>
      </c>
      <c r="BO32" s="186"/>
      <c r="BP32" s="186" t="s">
        <v>394</v>
      </c>
      <c r="BQ32" s="185"/>
      <c r="BR32" s="185"/>
      <c r="BS32" s="186" t="s">
        <v>394</v>
      </c>
      <c r="BT32" s="186"/>
      <c r="BU32" s="186"/>
      <c r="BV32" s="186"/>
      <c r="BW32" s="186"/>
      <c r="BX32" s="186" t="s">
        <v>394</v>
      </c>
      <c r="BY32" s="186" t="s">
        <v>394</v>
      </c>
      <c r="BZ32" s="185"/>
      <c r="CA32" s="185"/>
      <c r="CB32" s="185" t="s">
        <v>394</v>
      </c>
      <c r="CC32" s="185"/>
      <c r="CD32" s="186"/>
      <c r="CE32" s="185" t="s">
        <v>394</v>
      </c>
      <c r="CF32" s="185"/>
      <c r="CG32" s="186"/>
      <c r="CH32" s="185" t="s">
        <v>394</v>
      </c>
      <c r="CI32" s="185"/>
      <c r="CJ32" s="186"/>
      <c r="CK32" s="185" t="s">
        <v>394</v>
      </c>
      <c r="CL32" s="185"/>
      <c r="CM32" s="186"/>
      <c r="CN32" s="185" t="s">
        <v>394</v>
      </c>
      <c r="CO32" s="185"/>
      <c r="CP32" s="186"/>
      <c r="CQ32" s="185" t="s">
        <v>394</v>
      </c>
      <c r="CR32" s="185"/>
      <c r="CS32" s="186"/>
      <c r="CT32" s="221"/>
      <c r="CU32" s="221"/>
      <c r="CV32" s="221"/>
      <c r="CW32" s="221"/>
      <c r="CX32" s="221"/>
    </row>
    <row r="33" s="179" customFormat="1" ht="60" customHeight="1" spans="1:102">
      <c r="A33" s="185">
        <v>26</v>
      </c>
      <c r="B33" s="185" t="s">
        <v>103</v>
      </c>
      <c r="C33" s="185" t="s">
        <v>523</v>
      </c>
      <c r="D33" s="186" t="s">
        <v>374</v>
      </c>
      <c r="E33" s="206" t="s">
        <v>414</v>
      </c>
      <c r="F33" s="185" t="s">
        <v>406</v>
      </c>
      <c r="G33" s="185"/>
      <c r="H33" s="185" t="s">
        <v>13</v>
      </c>
      <c r="I33" s="185"/>
      <c r="J33" s="185">
        <v>202402</v>
      </c>
      <c r="K33" s="185">
        <v>202405</v>
      </c>
      <c r="L33" s="185" t="s">
        <v>95</v>
      </c>
      <c r="M33" s="185"/>
      <c r="N33" s="185"/>
      <c r="O33" s="185" t="s">
        <v>510</v>
      </c>
      <c r="P33" s="185"/>
      <c r="Q33" s="185"/>
      <c r="R33" s="185"/>
      <c r="S33" s="186" t="s">
        <v>510</v>
      </c>
      <c r="T33" s="186" t="s">
        <v>386</v>
      </c>
      <c r="U33" s="185" t="s">
        <v>379</v>
      </c>
      <c r="V33" s="185"/>
      <c r="W33" s="185" t="s">
        <v>69</v>
      </c>
      <c r="X33" s="185"/>
      <c r="Y33" s="185"/>
      <c r="Z33" s="185">
        <v>6750</v>
      </c>
      <c r="AA33" s="185">
        <v>2000</v>
      </c>
      <c r="AB33" s="185" t="s">
        <v>447</v>
      </c>
      <c r="AC33" s="185"/>
      <c r="AD33" s="185" t="s">
        <v>16</v>
      </c>
      <c r="AE33" s="185"/>
      <c r="AF33" s="185" t="s">
        <v>381</v>
      </c>
      <c r="AG33" s="185" t="s">
        <v>382</v>
      </c>
      <c r="AH33" s="185" t="s">
        <v>104</v>
      </c>
      <c r="AI33" s="185" t="s">
        <v>100</v>
      </c>
      <c r="AJ33" s="185"/>
      <c r="AK33" s="185"/>
      <c r="AL33" s="185" t="s">
        <v>516</v>
      </c>
      <c r="AM33" s="185">
        <v>18686145011</v>
      </c>
      <c r="AN33" s="185"/>
      <c r="AO33" s="185"/>
      <c r="AP33" s="185"/>
      <c r="AQ33" s="186"/>
      <c r="AR33" s="186"/>
      <c r="AS33" s="185"/>
      <c r="AT33" s="186"/>
      <c r="AU33" s="186"/>
      <c r="AV33" s="186"/>
      <c r="AW33" s="186"/>
      <c r="AX33" s="205" t="s">
        <v>379</v>
      </c>
      <c r="AY33" s="205"/>
      <c r="AZ33" s="206" t="s">
        <v>524</v>
      </c>
      <c r="BA33" s="206"/>
      <c r="BB33" s="206" t="s">
        <v>513</v>
      </c>
      <c r="BC33" s="185" t="s">
        <v>386</v>
      </c>
      <c r="BD33" s="185"/>
      <c r="BE33" s="185"/>
      <c r="BF33" s="185"/>
      <c r="BG33" s="185"/>
      <c r="BH33" s="185"/>
      <c r="BI33" s="185"/>
      <c r="BJ33" s="185"/>
      <c r="BK33" s="185"/>
      <c r="BL33" s="186" t="str">
        <f t="shared" si="5"/>
        <v>办结</v>
      </c>
      <c r="BM33" s="185" t="s">
        <v>379</v>
      </c>
      <c r="BN33" s="185" t="s">
        <v>387</v>
      </c>
      <c r="BO33" s="185"/>
      <c r="BP33" s="185" t="s">
        <v>394</v>
      </c>
      <c r="BQ33" s="185"/>
      <c r="BR33" s="185"/>
      <c r="BS33" s="185" t="s">
        <v>394</v>
      </c>
      <c r="BT33" s="185"/>
      <c r="BU33" s="185"/>
      <c r="BV33" s="185"/>
      <c r="BW33" s="185"/>
      <c r="BX33" s="186" t="s">
        <v>394</v>
      </c>
      <c r="BY33" s="186" t="s">
        <v>394</v>
      </c>
      <c r="BZ33" s="185"/>
      <c r="CA33" s="185"/>
      <c r="CB33" s="185" t="s">
        <v>379</v>
      </c>
      <c r="CC33" s="185" t="s">
        <v>387</v>
      </c>
      <c r="CD33" s="185"/>
      <c r="CE33" s="185" t="s">
        <v>379</v>
      </c>
      <c r="CF33" s="185" t="s">
        <v>387</v>
      </c>
      <c r="CG33" s="185"/>
      <c r="CH33" s="185" t="s">
        <v>394</v>
      </c>
      <c r="CI33" s="185"/>
      <c r="CJ33" s="185"/>
      <c r="CK33" s="185" t="s">
        <v>394</v>
      </c>
      <c r="CL33" s="185"/>
      <c r="CM33" s="185"/>
      <c r="CN33" s="185" t="s">
        <v>394</v>
      </c>
      <c r="CO33" s="185"/>
      <c r="CP33" s="185"/>
      <c r="CQ33" s="185" t="s">
        <v>394</v>
      </c>
      <c r="CR33" s="185"/>
      <c r="CS33" s="185"/>
      <c r="CT33" s="227" t="s">
        <v>525</v>
      </c>
      <c r="CU33" s="227"/>
      <c r="CV33" s="227"/>
      <c r="CW33" s="227"/>
      <c r="CX33" s="227"/>
    </row>
    <row r="34" s="179" customFormat="1" ht="60" customHeight="1" spans="1:102">
      <c r="A34" s="185">
        <v>27</v>
      </c>
      <c r="B34" s="185" t="s">
        <v>105</v>
      </c>
      <c r="C34" s="186" t="s">
        <v>526</v>
      </c>
      <c r="D34" s="186" t="s">
        <v>482</v>
      </c>
      <c r="E34" s="185" t="s">
        <v>483</v>
      </c>
      <c r="F34" s="185" t="s">
        <v>484</v>
      </c>
      <c r="G34" s="185"/>
      <c r="H34" s="185" t="s">
        <v>37</v>
      </c>
      <c r="I34" s="185">
        <v>202205</v>
      </c>
      <c r="J34" s="185">
        <v>202404</v>
      </c>
      <c r="K34" s="185">
        <v>202410</v>
      </c>
      <c r="L34" s="185" t="s">
        <v>14</v>
      </c>
      <c r="M34" s="185"/>
      <c r="N34" s="185"/>
      <c r="O34" s="185" t="s">
        <v>485</v>
      </c>
      <c r="P34" s="185"/>
      <c r="Q34" s="185"/>
      <c r="R34" s="185"/>
      <c r="S34" s="185" t="s">
        <v>485</v>
      </c>
      <c r="T34" s="186" t="s">
        <v>386</v>
      </c>
      <c r="U34" s="185" t="s">
        <v>379</v>
      </c>
      <c r="V34" s="185"/>
      <c r="W34" s="185" t="s">
        <v>106</v>
      </c>
      <c r="X34" s="185"/>
      <c r="Y34" s="185"/>
      <c r="Z34" s="185">
        <v>150000</v>
      </c>
      <c r="AA34" s="185">
        <v>50000</v>
      </c>
      <c r="AB34" s="185" t="s">
        <v>447</v>
      </c>
      <c r="AC34" s="185"/>
      <c r="AD34" s="185" t="s">
        <v>16</v>
      </c>
      <c r="AE34" s="185"/>
      <c r="AF34" s="185" t="s">
        <v>381</v>
      </c>
      <c r="AG34" s="185" t="s">
        <v>382</v>
      </c>
      <c r="AH34" s="185" t="s">
        <v>107</v>
      </c>
      <c r="AI34" s="185" t="s">
        <v>108</v>
      </c>
      <c r="AJ34" s="185"/>
      <c r="AK34" s="185"/>
      <c r="AL34" s="186" t="s">
        <v>527</v>
      </c>
      <c r="AM34" s="186">
        <v>15810358358</v>
      </c>
      <c r="AN34" s="186">
        <v>135</v>
      </c>
      <c r="AO34" s="186"/>
      <c r="AP34" s="186"/>
      <c r="AQ34" s="186"/>
      <c r="AR34" s="186"/>
      <c r="AS34" s="186"/>
      <c r="AT34" s="186"/>
      <c r="AU34" s="186"/>
      <c r="AV34" s="186"/>
      <c r="AW34" s="186"/>
      <c r="AX34" s="205" t="s">
        <v>379</v>
      </c>
      <c r="AY34" s="264"/>
      <c r="AZ34" s="206" t="s">
        <v>528</v>
      </c>
      <c r="BA34" s="206"/>
      <c r="BB34" s="206"/>
      <c r="BC34" s="185" t="s">
        <v>386</v>
      </c>
      <c r="BD34" s="185"/>
      <c r="BE34" s="185"/>
      <c r="BF34" s="185"/>
      <c r="BG34" s="185"/>
      <c r="BH34" s="185"/>
      <c r="BI34" s="185"/>
      <c r="BJ34" s="185"/>
      <c r="BK34" s="185"/>
      <c r="BL34" s="186" t="s">
        <v>488</v>
      </c>
      <c r="BM34" s="186" t="s">
        <v>379</v>
      </c>
      <c r="BN34" s="186" t="s">
        <v>387</v>
      </c>
      <c r="BO34" s="186"/>
      <c r="BP34" s="186" t="s">
        <v>379</v>
      </c>
      <c r="BQ34" s="186" t="s">
        <v>388</v>
      </c>
      <c r="BR34" s="186" t="s">
        <v>389</v>
      </c>
      <c r="BS34" s="186" t="s">
        <v>379</v>
      </c>
      <c r="BT34" s="186" t="s">
        <v>390</v>
      </c>
      <c r="BU34" s="186"/>
      <c r="BV34" s="186"/>
      <c r="BW34" s="186"/>
      <c r="BX34" s="186" t="s">
        <v>394</v>
      </c>
      <c r="BY34" s="186" t="s">
        <v>394</v>
      </c>
      <c r="BZ34" s="186" t="s">
        <v>388</v>
      </c>
      <c r="CA34" s="186"/>
      <c r="CB34" s="186" t="s">
        <v>379</v>
      </c>
      <c r="CC34" s="186" t="s">
        <v>387</v>
      </c>
      <c r="CD34" s="186"/>
      <c r="CE34" s="186" t="s">
        <v>379</v>
      </c>
      <c r="CF34" s="186" t="s">
        <v>387</v>
      </c>
      <c r="CG34" s="186"/>
      <c r="CH34" s="186" t="s">
        <v>394</v>
      </c>
      <c r="CI34" s="186"/>
      <c r="CJ34" s="186"/>
      <c r="CK34" s="186" t="s">
        <v>394</v>
      </c>
      <c r="CL34" s="186"/>
      <c r="CM34" s="186"/>
      <c r="CN34" s="186" t="s">
        <v>394</v>
      </c>
      <c r="CO34" s="186"/>
      <c r="CP34" s="186"/>
      <c r="CQ34" s="186" t="s">
        <v>379</v>
      </c>
      <c r="CR34" s="186" t="s">
        <v>388</v>
      </c>
      <c r="CS34" s="186"/>
      <c r="CT34" s="221" t="s">
        <v>386</v>
      </c>
      <c r="CU34" s="221"/>
      <c r="CV34" s="221"/>
      <c r="CW34" s="221"/>
      <c r="CX34" s="221"/>
    </row>
    <row r="35" s="179" customFormat="1" ht="60" customHeight="1" spans="1:102">
      <c r="A35" s="185">
        <v>28</v>
      </c>
      <c r="B35" s="185" t="s">
        <v>109</v>
      </c>
      <c r="C35" s="186" t="s">
        <v>529</v>
      </c>
      <c r="D35" s="186" t="s">
        <v>482</v>
      </c>
      <c r="E35" s="185" t="s">
        <v>483</v>
      </c>
      <c r="F35" s="185" t="s">
        <v>484</v>
      </c>
      <c r="G35" s="185"/>
      <c r="H35" s="185" t="s">
        <v>44</v>
      </c>
      <c r="I35" s="185">
        <v>202204</v>
      </c>
      <c r="J35" s="185">
        <v>202404</v>
      </c>
      <c r="K35" s="185">
        <v>202410</v>
      </c>
      <c r="L35" s="185" t="s">
        <v>14</v>
      </c>
      <c r="M35" s="185"/>
      <c r="N35" s="185"/>
      <c r="O35" s="185" t="s">
        <v>485</v>
      </c>
      <c r="P35" s="185"/>
      <c r="Q35" s="185"/>
      <c r="R35" s="185"/>
      <c r="S35" s="185" t="s">
        <v>485</v>
      </c>
      <c r="T35" s="186" t="s">
        <v>386</v>
      </c>
      <c r="U35" s="185" t="s">
        <v>379</v>
      </c>
      <c r="V35" s="185"/>
      <c r="W35" s="185" t="s">
        <v>106</v>
      </c>
      <c r="X35" s="185"/>
      <c r="Y35" s="185"/>
      <c r="Z35" s="185">
        <v>90000</v>
      </c>
      <c r="AA35" s="185">
        <v>50000</v>
      </c>
      <c r="AB35" s="185" t="s">
        <v>447</v>
      </c>
      <c r="AC35" s="185"/>
      <c r="AD35" s="185" t="s">
        <v>16</v>
      </c>
      <c r="AE35" s="185"/>
      <c r="AF35" s="185" t="s">
        <v>381</v>
      </c>
      <c r="AG35" s="185" t="s">
        <v>382</v>
      </c>
      <c r="AH35" s="185" t="s">
        <v>110</v>
      </c>
      <c r="AI35" s="185" t="s">
        <v>111</v>
      </c>
      <c r="AJ35" s="185"/>
      <c r="AK35" s="185"/>
      <c r="AL35" s="186" t="s">
        <v>530</v>
      </c>
      <c r="AM35" s="186">
        <v>18655382958</v>
      </c>
      <c r="AN35" s="186" t="s">
        <v>531</v>
      </c>
      <c r="AO35" s="186"/>
      <c r="AP35" s="186"/>
      <c r="AQ35" s="186"/>
      <c r="AR35" s="186"/>
      <c r="AS35" s="186"/>
      <c r="AT35" s="186"/>
      <c r="AU35" s="186"/>
      <c r="AV35" s="186"/>
      <c r="AW35" s="186"/>
      <c r="AX35" s="205" t="s">
        <v>379</v>
      </c>
      <c r="AY35" s="264"/>
      <c r="AZ35" s="206" t="s">
        <v>532</v>
      </c>
      <c r="BA35" s="206"/>
      <c r="BB35" s="206"/>
      <c r="BC35" s="185" t="s">
        <v>386</v>
      </c>
      <c r="BD35" s="185"/>
      <c r="BE35" s="185"/>
      <c r="BF35" s="185"/>
      <c r="BG35" s="185"/>
      <c r="BH35" s="185"/>
      <c r="BI35" s="185"/>
      <c r="BJ35" s="185"/>
      <c r="BK35" s="185"/>
      <c r="BL35" s="186" t="s">
        <v>488</v>
      </c>
      <c r="BM35" s="186" t="s">
        <v>379</v>
      </c>
      <c r="BN35" s="186" t="s">
        <v>387</v>
      </c>
      <c r="BO35" s="186"/>
      <c r="BP35" s="186" t="s">
        <v>379</v>
      </c>
      <c r="BQ35" s="186" t="s">
        <v>388</v>
      </c>
      <c r="BR35" s="186" t="s">
        <v>389</v>
      </c>
      <c r="BS35" s="186" t="s">
        <v>379</v>
      </c>
      <c r="BT35" s="186" t="s">
        <v>390</v>
      </c>
      <c r="BU35" s="186"/>
      <c r="BV35" s="186"/>
      <c r="BW35" s="186"/>
      <c r="BX35" s="186" t="s">
        <v>394</v>
      </c>
      <c r="BY35" s="186" t="s">
        <v>394</v>
      </c>
      <c r="BZ35" s="186" t="s">
        <v>388</v>
      </c>
      <c r="CA35" s="186"/>
      <c r="CB35" s="186" t="s">
        <v>379</v>
      </c>
      <c r="CC35" s="186" t="s">
        <v>387</v>
      </c>
      <c r="CD35" s="186"/>
      <c r="CE35" s="186" t="s">
        <v>379</v>
      </c>
      <c r="CF35" s="186" t="s">
        <v>387</v>
      </c>
      <c r="CG35" s="186"/>
      <c r="CH35" s="186" t="s">
        <v>394</v>
      </c>
      <c r="CI35" s="186"/>
      <c r="CJ35" s="186"/>
      <c r="CK35" s="186" t="s">
        <v>394</v>
      </c>
      <c r="CL35" s="186"/>
      <c r="CM35" s="186"/>
      <c r="CN35" s="186" t="s">
        <v>394</v>
      </c>
      <c r="CO35" s="186"/>
      <c r="CP35" s="186"/>
      <c r="CQ35" s="186" t="s">
        <v>379</v>
      </c>
      <c r="CR35" s="186" t="s">
        <v>388</v>
      </c>
      <c r="CS35" s="186"/>
      <c r="CT35" s="221" t="s">
        <v>386</v>
      </c>
      <c r="CU35" s="221"/>
      <c r="CV35" s="221"/>
      <c r="CW35" s="221"/>
      <c r="CX35" s="221"/>
    </row>
    <row r="36" s="179" customFormat="1" ht="60" customHeight="1" spans="1:98">
      <c r="A36" s="185">
        <v>29</v>
      </c>
      <c r="B36" s="185" t="s">
        <v>112</v>
      </c>
      <c r="C36" s="186" t="s">
        <v>533</v>
      </c>
      <c r="D36" s="186" t="s">
        <v>482</v>
      </c>
      <c r="E36" s="185" t="s">
        <v>483</v>
      </c>
      <c r="F36" s="185" t="s">
        <v>484</v>
      </c>
      <c r="G36" s="185"/>
      <c r="H36" s="185" t="s">
        <v>76</v>
      </c>
      <c r="I36" s="185">
        <v>202105</v>
      </c>
      <c r="J36" s="185">
        <v>202404</v>
      </c>
      <c r="K36" s="185">
        <v>202506</v>
      </c>
      <c r="L36" s="185" t="s">
        <v>14</v>
      </c>
      <c r="M36" s="185"/>
      <c r="N36" s="185"/>
      <c r="O36" s="185" t="s">
        <v>485</v>
      </c>
      <c r="P36" s="185"/>
      <c r="Q36" s="185"/>
      <c r="R36" s="185"/>
      <c r="S36" s="185" t="s">
        <v>485</v>
      </c>
      <c r="T36" s="186" t="s">
        <v>386</v>
      </c>
      <c r="U36" s="185" t="s">
        <v>379</v>
      </c>
      <c r="V36" s="185"/>
      <c r="W36" s="185" t="s">
        <v>106</v>
      </c>
      <c r="X36" s="185"/>
      <c r="Y36" s="185"/>
      <c r="Z36" s="185">
        <v>85400</v>
      </c>
      <c r="AA36" s="185">
        <v>30000</v>
      </c>
      <c r="AB36" s="185" t="s">
        <v>447</v>
      </c>
      <c r="AC36" s="185"/>
      <c r="AD36" s="185" t="s">
        <v>16</v>
      </c>
      <c r="AE36" s="185"/>
      <c r="AF36" s="185" t="s">
        <v>381</v>
      </c>
      <c r="AG36" s="185" t="s">
        <v>382</v>
      </c>
      <c r="AH36" s="185" t="s">
        <v>113</v>
      </c>
      <c r="AI36" s="185" t="s">
        <v>114</v>
      </c>
      <c r="AJ36" s="185"/>
      <c r="AK36" s="185"/>
      <c r="AL36" s="186" t="s">
        <v>534</v>
      </c>
      <c r="AM36" s="186">
        <v>18604727979</v>
      </c>
      <c r="AN36" s="186"/>
      <c r="AO36" s="186"/>
      <c r="AP36" s="186"/>
      <c r="AQ36" s="186"/>
      <c r="AR36" s="186"/>
      <c r="AS36" s="186"/>
      <c r="AT36" s="186"/>
      <c r="AU36" s="186"/>
      <c r="AV36" s="186"/>
      <c r="AW36" s="186"/>
      <c r="AX36" s="205" t="s">
        <v>379</v>
      </c>
      <c r="AY36" s="264"/>
      <c r="AZ36" s="206" t="s">
        <v>535</v>
      </c>
      <c r="BA36" s="206"/>
      <c r="BB36" s="206"/>
      <c r="BC36" s="185" t="s">
        <v>386</v>
      </c>
      <c r="BD36" s="185"/>
      <c r="BE36" s="185"/>
      <c r="BF36" s="185"/>
      <c r="BG36" s="185"/>
      <c r="BH36" s="185"/>
      <c r="BI36" s="185"/>
      <c r="BJ36" s="185"/>
      <c r="BK36" s="185"/>
      <c r="BL36" s="186" t="s">
        <v>488</v>
      </c>
      <c r="BM36" s="186" t="s">
        <v>379</v>
      </c>
      <c r="BN36" s="186" t="s">
        <v>387</v>
      </c>
      <c r="BO36" s="186"/>
      <c r="BP36" s="186" t="s">
        <v>379</v>
      </c>
      <c r="BQ36" s="186" t="s">
        <v>388</v>
      </c>
      <c r="BR36" s="186" t="s">
        <v>389</v>
      </c>
      <c r="BS36" s="186" t="s">
        <v>379</v>
      </c>
      <c r="BT36" s="186" t="s">
        <v>390</v>
      </c>
      <c r="BU36" s="186"/>
      <c r="BV36" s="186"/>
      <c r="BW36" s="186"/>
      <c r="BX36" s="186" t="s">
        <v>394</v>
      </c>
      <c r="BY36" s="186" t="s">
        <v>394</v>
      </c>
      <c r="BZ36" s="186" t="s">
        <v>388</v>
      </c>
      <c r="CA36" s="186"/>
      <c r="CB36" s="186" t="s">
        <v>394</v>
      </c>
      <c r="CC36" s="186"/>
      <c r="CD36" s="186"/>
      <c r="CE36" s="186" t="s">
        <v>394</v>
      </c>
      <c r="CF36" s="186"/>
      <c r="CG36" s="186"/>
      <c r="CH36" s="186" t="s">
        <v>394</v>
      </c>
      <c r="CI36" s="186"/>
      <c r="CJ36" s="186"/>
      <c r="CK36" s="186" t="s">
        <v>394</v>
      </c>
      <c r="CL36" s="186"/>
      <c r="CM36" s="186"/>
      <c r="CN36" s="186" t="s">
        <v>394</v>
      </c>
      <c r="CO36" s="186"/>
      <c r="CP36" s="186"/>
      <c r="CQ36" s="186" t="s">
        <v>379</v>
      </c>
      <c r="CR36" s="186" t="s">
        <v>388</v>
      </c>
      <c r="CS36" s="186"/>
      <c r="CT36" s="179" t="s">
        <v>386</v>
      </c>
    </row>
    <row r="37" s="179" customFormat="1" ht="60" customHeight="1" spans="1:102">
      <c r="A37" s="185">
        <v>30</v>
      </c>
      <c r="B37" s="185" t="s">
        <v>115</v>
      </c>
      <c r="C37" s="186" t="s">
        <v>536</v>
      </c>
      <c r="D37" s="186" t="s">
        <v>482</v>
      </c>
      <c r="E37" s="185" t="s">
        <v>483</v>
      </c>
      <c r="F37" s="185" t="s">
        <v>484</v>
      </c>
      <c r="G37" s="185" t="s">
        <v>463</v>
      </c>
      <c r="H37" s="185" t="s">
        <v>13</v>
      </c>
      <c r="I37" s="185">
        <v>202302</v>
      </c>
      <c r="J37" s="185">
        <v>202404</v>
      </c>
      <c r="K37" s="185">
        <v>202511</v>
      </c>
      <c r="L37" s="185" t="s">
        <v>14</v>
      </c>
      <c r="M37" s="185"/>
      <c r="N37" s="185"/>
      <c r="O37" s="185" t="s">
        <v>485</v>
      </c>
      <c r="P37" s="185"/>
      <c r="Q37" s="185"/>
      <c r="R37" s="185"/>
      <c r="S37" s="185" t="s">
        <v>485</v>
      </c>
      <c r="T37" s="186" t="s">
        <v>386</v>
      </c>
      <c r="U37" s="185" t="s">
        <v>379</v>
      </c>
      <c r="V37" s="185"/>
      <c r="W37" s="185" t="s">
        <v>106</v>
      </c>
      <c r="X37" s="185"/>
      <c r="Y37" s="185"/>
      <c r="Z37" s="185">
        <v>80000</v>
      </c>
      <c r="AA37" s="185">
        <v>40000</v>
      </c>
      <c r="AB37" s="185" t="s">
        <v>447</v>
      </c>
      <c r="AC37" s="185"/>
      <c r="AD37" s="185" t="s">
        <v>16</v>
      </c>
      <c r="AE37" s="185"/>
      <c r="AF37" s="185" t="s">
        <v>381</v>
      </c>
      <c r="AG37" s="185" t="s">
        <v>382</v>
      </c>
      <c r="AH37" s="185" t="s">
        <v>116</v>
      </c>
      <c r="AI37" s="185" t="s">
        <v>117</v>
      </c>
      <c r="AJ37" s="185"/>
      <c r="AK37" s="185"/>
      <c r="AL37" s="186" t="s">
        <v>537</v>
      </c>
      <c r="AM37" s="186">
        <v>18647214678</v>
      </c>
      <c r="AN37" s="186" t="s">
        <v>538</v>
      </c>
      <c r="AO37" s="186"/>
      <c r="AP37" s="186"/>
      <c r="AQ37" s="186"/>
      <c r="AR37" s="186"/>
      <c r="AS37" s="186"/>
      <c r="AT37" s="186"/>
      <c r="AU37" s="186"/>
      <c r="AV37" s="186"/>
      <c r="AW37" s="186"/>
      <c r="AX37" s="205" t="s">
        <v>379</v>
      </c>
      <c r="AY37" s="264"/>
      <c r="AZ37" s="206" t="s">
        <v>539</v>
      </c>
      <c r="BA37" s="206"/>
      <c r="BB37" s="206"/>
      <c r="BC37" s="185" t="s">
        <v>386</v>
      </c>
      <c r="BD37" s="185"/>
      <c r="BE37" s="185"/>
      <c r="BF37" s="185"/>
      <c r="BG37" s="185"/>
      <c r="BH37" s="185"/>
      <c r="BI37" s="185"/>
      <c r="BJ37" s="185"/>
      <c r="BK37" s="185"/>
      <c r="BL37" s="186" t="s">
        <v>488</v>
      </c>
      <c r="BM37" s="186" t="s">
        <v>379</v>
      </c>
      <c r="BN37" s="186" t="s">
        <v>387</v>
      </c>
      <c r="BO37" s="186"/>
      <c r="BP37" s="186" t="s">
        <v>379</v>
      </c>
      <c r="BQ37" s="186" t="s">
        <v>388</v>
      </c>
      <c r="BR37" s="186" t="s">
        <v>389</v>
      </c>
      <c r="BS37" s="186" t="s">
        <v>379</v>
      </c>
      <c r="BT37" s="186" t="s">
        <v>390</v>
      </c>
      <c r="BU37" s="186"/>
      <c r="BV37" s="186"/>
      <c r="BW37" s="186"/>
      <c r="BX37" s="186" t="s">
        <v>394</v>
      </c>
      <c r="BY37" s="186" t="s">
        <v>394</v>
      </c>
      <c r="BZ37" s="186" t="s">
        <v>388</v>
      </c>
      <c r="CA37" s="186"/>
      <c r="CB37" s="186" t="s">
        <v>394</v>
      </c>
      <c r="CC37" s="186"/>
      <c r="CD37" s="186"/>
      <c r="CE37" s="186" t="s">
        <v>394</v>
      </c>
      <c r="CF37" s="186"/>
      <c r="CG37" s="186"/>
      <c r="CH37" s="186" t="s">
        <v>394</v>
      </c>
      <c r="CI37" s="186"/>
      <c r="CJ37" s="186"/>
      <c r="CK37" s="186" t="s">
        <v>394</v>
      </c>
      <c r="CL37" s="186"/>
      <c r="CM37" s="186"/>
      <c r="CN37" s="186" t="s">
        <v>394</v>
      </c>
      <c r="CO37" s="186"/>
      <c r="CP37" s="186"/>
      <c r="CQ37" s="186" t="s">
        <v>379</v>
      </c>
      <c r="CR37" s="186" t="s">
        <v>388</v>
      </c>
      <c r="CS37" s="186"/>
      <c r="CT37" s="221" t="s">
        <v>386</v>
      </c>
      <c r="CU37" s="221"/>
      <c r="CV37" s="221"/>
      <c r="CW37" s="221"/>
      <c r="CX37" s="221"/>
    </row>
    <row r="38" s="179" customFormat="1" ht="60" customHeight="1" spans="1:98">
      <c r="A38" s="185">
        <v>31</v>
      </c>
      <c r="B38" s="185" t="s">
        <v>118</v>
      </c>
      <c r="C38" s="186" t="s">
        <v>540</v>
      </c>
      <c r="D38" s="186" t="s">
        <v>482</v>
      </c>
      <c r="E38" s="185" t="s">
        <v>483</v>
      </c>
      <c r="F38" s="185" t="s">
        <v>484</v>
      </c>
      <c r="G38" s="185" t="s">
        <v>463</v>
      </c>
      <c r="H38" s="185" t="s">
        <v>37</v>
      </c>
      <c r="I38" s="185">
        <v>202005</v>
      </c>
      <c r="J38" s="185">
        <v>202404</v>
      </c>
      <c r="K38" s="185">
        <v>202509</v>
      </c>
      <c r="L38" s="185" t="s">
        <v>14</v>
      </c>
      <c r="M38" s="185"/>
      <c r="N38" s="185"/>
      <c r="O38" s="185" t="s">
        <v>485</v>
      </c>
      <c r="P38" s="185"/>
      <c r="Q38" s="185"/>
      <c r="R38" s="185"/>
      <c r="S38" s="185" t="s">
        <v>485</v>
      </c>
      <c r="T38" s="186" t="s">
        <v>386</v>
      </c>
      <c r="U38" s="185" t="s">
        <v>379</v>
      </c>
      <c r="V38" s="185"/>
      <c r="W38" s="185" t="s">
        <v>106</v>
      </c>
      <c r="X38" s="185"/>
      <c r="Y38" s="185"/>
      <c r="Z38" s="185">
        <v>20000</v>
      </c>
      <c r="AA38" s="185">
        <v>10000</v>
      </c>
      <c r="AB38" s="185" t="s">
        <v>447</v>
      </c>
      <c r="AC38" s="185"/>
      <c r="AD38" s="185" t="s">
        <v>16</v>
      </c>
      <c r="AE38" s="185"/>
      <c r="AF38" s="185" t="s">
        <v>381</v>
      </c>
      <c r="AG38" s="185" t="s">
        <v>382</v>
      </c>
      <c r="AH38" s="185" t="s">
        <v>119</v>
      </c>
      <c r="AI38" s="185" t="s">
        <v>120</v>
      </c>
      <c r="AJ38" s="185"/>
      <c r="AK38" s="185"/>
      <c r="AL38" s="186" t="s">
        <v>541</v>
      </c>
      <c r="AM38" s="186">
        <v>18647212032</v>
      </c>
      <c r="AN38" s="186" t="s">
        <v>542</v>
      </c>
      <c r="AO38" s="186"/>
      <c r="AP38" s="186"/>
      <c r="AQ38" s="186"/>
      <c r="AR38" s="186"/>
      <c r="AS38" s="186"/>
      <c r="AT38" s="186"/>
      <c r="AU38" s="186"/>
      <c r="AV38" s="186"/>
      <c r="AW38" s="186"/>
      <c r="AX38" s="205" t="s">
        <v>379</v>
      </c>
      <c r="AY38" s="264"/>
      <c r="AZ38" s="206" t="s">
        <v>543</v>
      </c>
      <c r="BA38" s="206"/>
      <c r="BB38" s="206"/>
      <c r="BC38" s="185" t="s">
        <v>386</v>
      </c>
      <c r="BD38" s="185"/>
      <c r="BE38" s="185"/>
      <c r="BF38" s="185"/>
      <c r="BG38" s="185"/>
      <c r="BH38" s="185"/>
      <c r="BI38" s="185"/>
      <c r="BJ38" s="185"/>
      <c r="BK38" s="185"/>
      <c r="BL38" s="186" t="s">
        <v>488</v>
      </c>
      <c r="BM38" s="186" t="s">
        <v>379</v>
      </c>
      <c r="BN38" s="186" t="s">
        <v>387</v>
      </c>
      <c r="BO38" s="186"/>
      <c r="BP38" s="186" t="s">
        <v>379</v>
      </c>
      <c r="BQ38" s="186" t="s">
        <v>388</v>
      </c>
      <c r="BR38" s="186" t="s">
        <v>389</v>
      </c>
      <c r="BS38" s="186" t="s">
        <v>379</v>
      </c>
      <c r="BT38" s="186" t="s">
        <v>390</v>
      </c>
      <c r="BU38" s="186"/>
      <c r="BV38" s="186"/>
      <c r="BW38" s="186"/>
      <c r="BX38" s="186" t="s">
        <v>394</v>
      </c>
      <c r="BY38" s="186" t="s">
        <v>394</v>
      </c>
      <c r="BZ38" s="186" t="s">
        <v>388</v>
      </c>
      <c r="CA38" s="186"/>
      <c r="CB38" s="186" t="s">
        <v>394</v>
      </c>
      <c r="CC38" s="186"/>
      <c r="CD38" s="186"/>
      <c r="CE38" s="186" t="s">
        <v>394</v>
      </c>
      <c r="CF38" s="186"/>
      <c r="CG38" s="186"/>
      <c r="CH38" s="186" t="s">
        <v>394</v>
      </c>
      <c r="CI38" s="186"/>
      <c r="CJ38" s="186"/>
      <c r="CK38" s="186" t="s">
        <v>394</v>
      </c>
      <c r="CL38" s="186"/>
      <c r="CM38" s="186"/>
      <c r="CN38" s="186" t="s">
        <v>394</v>
      </c>
      <c r="CO38" s="186"/>
      <c r="CP38" s="186"/>
      <c r="CQ38" s="186" t="s">
        <v>379</v>
      </c>
      <c r="CR38" s="186" t="s">
        <v>388</v>
      </c>
      <c r="CS38" s="186"/>
      <c r="CT38" s="179" t="s">
        <v>386</v>
      </c>
    </row>
    <row r="39" s="179" customFormat="1" ht="60" customHeight="1" spans="1:97">
      <c r="A39" s="185">
        <v>32</v>
      </c>
      <c r="B39" s="186" t="s">
        <v>121</v>
      </c>
      <c r="C39" s="186" t="s">
        <v>544</v>
      </c>
      <c r="D39" s="186" t="s">
        <v>545</v>
      </c>
      <c r="E39" s="185" t="s">
        <v>520</v>
      </c>
      <c r="F39" s="185" t="s">
        <v>546</v>
      </c>
      <c r="G39" s="185"/>
      <c r="H39" s="186" t="s">
        <v>13</v>
      </c>
      <c r="I39" s="186">
        <v>202303</v>
      </c>
      <c r="J39" s="186">
        <v>202403</v>
      </c>
      <c r="K39" s="186">
        <v>202512</v>
      </c>
      <c r="L39" s="186" t="s">
        <v>95</v>
      </c>
      <c r="M39" s="186"/>
      <c r="N39" s="186"/>
      <c r="O39" s="186" t="s">
        <v>485</v>
      </c>
      <c r="P39" s="186"/>
      <c r="Q39" s="186"/>
      <c r="R39" s="186"/>
      <c r="S39" s="186" t="s">
        <v>485</v>
      </c>
      <c r="T39" s="186" t="s">
        <v>386</v>
      </c>
      <c r="U39" s="185" t="s">
        <v>379</v>
      </c>
      <c r="V39" s="186"/>
      <c r="W39" s="186" t="s">
        <v>122</v>
      </c>
      <c r="X39" s="186"/>
      <c r="Y39" s="186"/>
      <c r="Z39" s="186">
        <v>28200</v>
      </c>
      <c r="AA39" s="185">
        <v>10000</v>
      </c>
      <c r="AB39" s="185" t="s">
        <v>447</v>
      </c>
      <c r="AC39" s="185" t="s">
        <v>547</v>
      </c>
      <c r="AD39" s="185" t="s">
        <v>16</v>
      </c>
      <c r="AE39" s="186" t="s">
        <v>381</v>
      </c>
      <c r="AF39" s="185" t="s">
        <v>381</v>
      </c>
      <c r="AG39" s="185" t="s">
        <v>382</v>
      </c>
      <c r="AH39" s="186" t="s">
        <v>123</v>
      </c>
      <c r="AI39" s="186" t="s">
        <v>124</v>
      </c>
      <c r="AJ39" s="186"/>
      <c r="AK39" s="186"/>
      <c r="AL39" s="186" t="s">
        <v>548</v>
      </c>
      <c r="AM39" s="186">
        <v>5225137</v>
      </c>
      <c r="AN39" s="186">
        <v>95</v>
      </c>
      <c r="AO39" s="186" t="s">
        <v>549</v>
      </c>
      <c r="AP39" s="186"/>
      <c r="AQ39" s="186"/>
      <c r="AR39" s="186"/>
      <c r="AS39" s="186"/>
      <c r="AT39" s="186"/>
      <c r="AU39" s="186"/>
      <c r="AV39" s="186"/>
      <c r="AW39" s="186"/>
      <c r="AX39" s="186" t="s">
        <v>379</v>
      </c>
      <c r="AY39" s="186"/>
      <c r="AZ39" s="265" t="s">
        <v>550</v>
      </c>
      <c r="BA39" s="206"/>
      <c r="BB39" s="206"/>
      <c r="BC39" s="185" t="s">
        <v>386</v>
      </c>
      <c r="BD39" s="185"/>
      <c r="BE39" s="185"/>
      <c r="BF39" s="185"/>
      <c r="BG39" s="185"/>
      <c r="BH39" s="185"/>
      <c r="BI39" s="185"/>
      <c r="BJ39" s="185"/>
      <c r="BK39" s="185"/>
      <c r="BL39" s="186" t="str">
        <f>IF(OR(BM39="是",BM39="无需办理"),IF(OR(BP39="是",BP39="无需办理"),IF(OR(BS39="是",BS39="无需办理"),IF(OR(CB39="是",CB39="无需办理"),IF(OR(CE39="是",CE39="无需办理"),IF(OR(CH39="是",CH39="无需办理"),IF(OR(CK39="是",CK39="无需办理"),IF(OR(CN39="是",CN39="无需办理"),IF(OR(CQ39="是",CQ39="无需办理"),"办结",""),""),""),""),""),""),""),""),"")</f>
        <v>办结</v>
      </c>
      <c r="BM39" s="186" t="s">
        <v>379</v>
      </c>
      <c r="BN39" s="186" t="s">
        <v>387</v>
      </c>
      <c r="BO39" s="186"/>
      <c r="BP39" s="186" t="s">
        <v>394</v>
      </c>
      <c r="BQ39" s="186"/>
      <c r="BR39" s="186"/>
      <c r="BS39" s="186" t="s">
        <v>394</v>
      </c>
      <c r="BT39" s="186"/>
      <c r="BU39" s="186"/>
      <c r="BV39" s="186"/>
      <c r="BW39" s="186"/>
      <c r="BX39" s="186" t="s">
        <v>394</v>
      </c>
      <c r="BY39" s="186" t="s">
        <v>394</v>
      </c>
      <c r="BZ39" s="186"/>
      <c r="CA39" s="186"/>
      <c r="CB39" s="186" t="s">
        <v>394</v>
      </c>
      <c r="CC39" s="186"/>
      <c r="CD39" s="186"/>
      <c r="CE39" s="186" t="s">
        <v>379</v>
      </c>
      <c r="CF39" s="186" t="s">
        <v>387</v>
      </c>
      <c r="CG39" s="186"/>
      <c r="CH39" s="186" t="s">
        <v>394</v>
      </c>
      <c r="CI39" s="186"/>
      <c r="CJ39" s="186"/>
      <c r="CK39" s="186" t="s">
        <v>394</v>
      </c>
      <c r="CL39" s="186"/>
      <c r="CM39" s="186"/>
      <c r="CN39" s="186" t="s">
        <v>394</v>
      </c>
      <c r="CO39" s="186"/>
      <c r="CP39" s="186"/>
      <c r="CQ39" s="186" t="s">
        <v>394</v>
      </c>
      <c r="CR39" s="186"/>
      <c r="CS39" s="186"/>
    </row>
    <row r="40" s="179" customFormat="1" ht="60" customHeight="1" spans="1:98">
      <c r="A40" s="185">
        <v>33</v>
      </c>
      <c r="B40" s="186" t="s">
        <v>125</v>
      </c>
      <c r="C40" s="186" t="s">
        <v>551</v>
      </c>
      <c r="D40" s="186" t="s">
        <v>545</v>
      </c>
      <c r="E40" s="185" t="s">
        <v>520</v>
      </c>
      <c r="F40" s="185" t="s">
        <v>546</v>
      </c>
      <c r="G40" s="185"/>
      <c r="H40" s="186" t="s">
        <v>13</v>
      </c>
      <c r="I40" s="186">
        <v>202306</v>
      </c>
      <c r="J40" s="186">
        <v>202404</v>
      </c>
      <c r="K40" s="186">
        <v>202408</v>
      </c>
      <c r="L40" s="186" t="s">
        <v>95</v>
      </c>
      <c r="M40" s="186"/>
      <c r="N40" s="186"/>
      <c r="O40" s="186" t="s">
        <v>485</v>
      </c>
      <c r="P40" s="186"/>
      <c r="Q40" s="186"/>
      <c r="R40" s="186"/>
      <c r="S40" s="186" t="s">
        <v>485</v>
      </c>
      <c r="T40" s="186" t="s">
        <v>386</v>
      </c>
      <c r="U40" s="185" t="s">
        <v>379</v>
      </c>
      <c r="V40" s="186"/>
      <c r="W40" s="186" t="s">
        <v>122</v>
      </c>
      <c r="X40" s="186"/>
      <c r="Y40" s="186"/>
      <c r="Z40" s="186">
        <v>10500</v>
      </c>
      <c r="AA40" s="185">
        <v>2500</v>
      </c>
      <c r="AB40" s="185" t="s">
        <v>447</v>
      </c>
      <c r="AC40" s="185" t="s">
        <v>547</v>
      </c>
      <c r="AD40" s="185" t="s">
        <v>16</v>
      </c>
      <c r="AE40" s="186" t="s">
        <v>381</v>
      </c>
      <c r="AF40" s="185" t="s">
        <v>381</v>
      </c>
      <c r="AG40" s="185" t="s">
        <v>382</v>
      </c>
      <c r="AH40" s="186" t="s">
        <v>126</v>
      </c>
      <c r="AI40" s="186" t="s">
        <v>124</v>
      </c>
      <c r="AJ40" s="186"/>
      <c r="AK40" s="186"/>
      <c r="AL40" s="186" t="s">
        <v>548</v>
      </c>
      <c r="AM40" s="186">
        <v>5225137</v>
      </c>
      <c r="AN40" s="186">
        <v>35</v>
      </c>
      <c r="AO40" s="186" t="s">
        <v>549</v>
      </c>
      <c r="AP40" s="186"/>
      <c r="AQ40" s="186"/>
      <c r="AR40" s="186"/>
      <c r="AS40" s="186"/>
      <c r="AT40" s="186"/>
      <c r="AU40" s="186"/>
      <c r="AV40" s="186"/>
      <c r="AW40" s="186"/>
      <c r="AX40" s="186" t="s">
        <v>379</v>
      </c>
      <c r="AY40" s="186"/>
      <c r="AZ40" s="265" t="s">
        <v>552</v>
      </c>
      <c r="BA40" s="206"/>
      <c r="BB40" s="206"/>
      <c r="BC40" s="185" t="s">
        <v>386</v>
      </c>
      <c r="BD40" s="185"/>
      <c r="BE40" s="185"/>
      <c r="BF40" s="185"/>
      <c r="BG40" s="185"/>
      <c r="BH40" s="185"/>
      <c r="BI40" s="185"/>
      <c r="BJ40" s="185"/>
      <c r="BK40" s="185"/>
      <c r="BL40" s="186" t="s">
        <v>488</v>
      </c>
      <c r="BM40" s="186" t="s">
        <v>379</v>
      </c>
      <c r="BN40" s="186" t="s">
        <v>387</v>
      </c>
      <c r="BO40" s="186"/>
      <c r="BP40" s="186" t="s">
        <v>394</v>
      </c>
      <c r="BQ40" s="186"/>
      <c r="BR40" s="186"/>
      <c r="BS40" s="186" t="s">
        <v>394</v>
      </c>
      <c r="BT40" s="186"/>
      <c r="BU40" s="186"/>
      <c r="BV40" s="186"/>
      <c r="BW40" s="186"/>
      <c r="BX40" s="186" t="s">
        <v>394</v>
      </c>
      <c r="BY40" s="186" t="s">
        <v>394</v>
      </c>
      <c r="BZ40" s="186"/>
      <c r="CA40" s="186"/>
      <c r="CB40" s="186" t="s">
        <v>394</v>
      </c>
      <c r="CC40" s="186"/>
      <c r="CD40" s="186"/>
      <c r="CE40" s="186" t="s">
        <v>379</v>
      </c>
      <c r="CF40" s="186" t="s">
        <v>387</v>
      </c>
      <c r="CG40" s="186"/>
      <c r="CH40" s="186" t="s">
        <v>394</v>
      </c>
      <c r="CI40" s="186"/>
      <c r="CJ40" s="186"/>
      <c r="CK40" s="186" t="s">
        <v>394</v>
      </c>
      <c r="CL40" s="186"/>
      <c r="CM40" s="186"/>
      <c r="CN40" s="186" t="s">
        <v>394</v>
      </c>
      <c r="CO40" s="186"/>
      <c r="CP40" s="186"/>
      <c r="CQ40" s="186" t="s">
        <v>394</v>
      </c>
      <c r="CR40" s="186"/>
      <c r="CS40" s="186"/>
      <c r="CT40" s="221"/>
    </row>
    <row r="41" s="179" customFormat="1" ht="60" customHeight="1" spans="1:98">
      <c r="A41" s="185">
        <v>34</v>
      </c>
      <c r="B41" s="186" t="s">
        <v>127</v>
      </c>
      <c r="C41" s="186" t="s">
        <v>553</v>
      </c>
      <c r="D41" s="186" t="s">
        <v>396</v>
      </c>
      <c r="E41" s="185" t="s">
        <v>397</v>
      </c>
      <c r="F41" s="185" t="s">
        <v>441</v>
      </c>
      <c r="G41" s="185" t="s">
        <v>432</v>
      </c>
      <c r="H41" s="186" t="s">
        <v>133</v>
      </c>
      <c r="I41" s="185">
        <v>202403</v>
      </c>
      <c r="J41" s="185">
        <v>202403</v>
      </c>
      <c r="K41" s="186">
        <v>202512</v>
      </c>
      <c r="L41" s="185" t="s">
        <v>14</v>
      </c>
      <c r="M41" s="186"/>
      <c r="N41" s="186"/>
      <c r="O41" s="186" t="s">
        <v>433</v>
      </c>
      <c r="P41" s="205" t="s">
        <v>465</v>
      </c>
      <c r="Q41" s="186"/>
      <c r="R41" s="186"/>
      <c r="S41" s="205" t="s">
        <v>466</v>
      </c>
      <c r="T41" s="186" t="s">
        <v>379</v>
      </c>
      <c r="U41" s="185" t="s">
        <v>379</v>
      </c>
      <c r="V41" s="186"/>
      <c r="W41" s="186" t="s">
        <v>15</v>
      </c>
      <c r="X41" s="186"/>
      <c r="Y41" s="186"/>
      <c r="Z41" s="186">
        <v>71500</v>
      </c>
      <c r="AA41" s="185">
        <v>20000</v>
      </c>
      <c r="AB41" s="185"/>
      <c r="AC41" s="185"/>
      <c r="AD41" s="185" t="s">
        <v>129</v>
      </c>
      <c r="AE41" s="186"/>
      <c r="AF41" s="185" t="s">
        <v>381</v>
      </c>
      <c r="AG41" s="185" t="s">
        <v>382</v>
      </c>
      <c r="AH41" s="186" t="s">
        <v>130</v>
      </c>
      <c r="AI41" s="186" t="s">
        <v>131</v>
      </c>
      <c r="AJ41" s="186"/>
      <c r="AK41" s="186"/>
      <c r="AL41" s="186" t="s">
        <v>554</v>
      </c>
      <c r="AM41" s="186" t="s">
        <v>555</v>
      </c>
      <c r="AN41" s="186"/>
      <c r="AO41" s="186"/>
      <c r="AP41" s="186"/>
      <c r="AQ41" s="186"/>
      <c r="AR41" s="186"/>
      <c r="AS41" s="186"/>
      <c r="AT41" s="186"/>
      <c r="AU41" s="186"/>
      <c r="AV41" s="186"/>
      <c r="AW41" s="186"/>
      <c r="AX41" s="186" t="s">
        <v>379</v>
      </c>
      <c r="AY41" s="186"/>
      <c r="AZ41" s="206" t="s">
        <v>556</v>
      </c>
      <c r="BA41" s="206"/>
      <c r="BB41" s="206"/>
      <c r="BC41" s="185" t="s">
        <v>386</v>
      </c>
      <c r="BD41" s="185"/>
      <c r="BE41" s="185"/>
      <c r="BF41" s="185"/>
      <c r="BG41" s="185"/>
      <c r="BH41" s="185"/>
      <c r="BI41" s="185"/>
      <c r="BJ41" s="185"/>
      <c r="BK41" s="185"/>
      <c r="BL41" s="186" t="str">
        <f t="shared" ref="BL41:BL49" si="6">IF(OR(BM41="是",BM41="无需办理"),IF(OR(BP41="是",BP41="无需办理"),IF(OR(BS41="是",BS41="无需办理"),IF(OR(CB41="是",CB41="无需办理"),IF(OR(CE41="是",CE41="无需办理"),IF(OR(CH41="是",CH41="无需办理"),IF(OR(CK41="是",CK41="无需办理"),IF(OR(CN41="是",CN41="无需办理"),IF(OR(CQ41="是",CQ41="无需办理"),"办结",""),""),""),""),""),""),""),""),"")</f>
        <v>办结</v>
      </c>
      <c r="BM41" s="186" t="s">
        <v>379</v>
      </c>
      <c r="BN41" s="186" t="s">
        <v>387</v>
      </c>
      <c r="BO41" s="186"/>
      <c r="BP41" s="186" t="s">
        <v>394</v>
      </c>
      <c r="BQ41" s="186"/>
      <c r="BR41" s="186"/>
      <c r="BS41" s="186" t="s">
        <v>394</v>
      </c>
      <c r="BT41" s="186"/>
      <c r="BU41" s="186"/>
      <c r="BV41" s="186"/>
      <c r="BW41" s="186"/>
      <c r="BX41" s="186" t="s">
        <v>394</v>
      </c>
      <c r="BY41" s="186" t="s">
        <v>394</v>
      </c>
      <c r="BZ41" s="186"/>
      <c r="CA41" s="186"/>
      <c r="CB41" s="186" t="s">
        <v>394</v>
      </c>
      <c r="CC41" s="186"/>
      <c r="CD41" s="186"/>
      <c r="CE41" s="186" t="s">
        <v>394</v>
      </c>
      <c r="CF41" s="186"/>
      <c r="CG41" s="186"/>
      <c r="CH41" s="186" t="s">
        <v>394</v>
      </c>
      <c r="CI41" s="186"/>
      <c r="CJ41" s="186"/>
      <c r="CK41" s="186" t="s">
        <v>394</v>
      </c>
      <c r="CL41" s="186"/>
      <c r="CM41" s="186"/>
      <c r="CN41" s="186" t="s">
        <v>394</v>
      </c>
      <c r="CO41" s="186"/>
      <c r="CP41" s="186"/>
      <c r="CQ41" s="186" t="s">
        <v>394</v>
      </c>
      <c r="CR41" s="186"/>
      <c r="CS41" s="186"/>
      <c r="CT41" s="221"/>
    </row>
    <row r="42" s="179" customFormat="1" ht="60" customHeight="1" spans="1:102">
      <c r="A42" s="185">
        <v>35</v>
      </c>
      <c r="B42" s="185" t="s">
        <v>136</v>
      </c>
      <c r="C42" s="185" t="s">
        <v>557</v>
      </c>
      <c r="D42" s="186" t="s">
        <v>396</v>
      </c>
      <c r="E42" s="185" t="s">
        <v>397</v>
      </c>
      <c r="F42" s="185" t="s">
        <v>441</v>
      </c>
      <c r="G42" s="185" t="s">
        <v>399</v>
      </c>
      <c r="H42" s="185">
        <v>2024</v>
      </c>
      <c r="I42" s="185"/>
      <c r="J42" s="185">
        <v>202403</v>
      </c>
      <c r="K42" s="185">
        <v>202412</v>
      </c>
      <c r="L42" s="186" t="s">
        <v>14</v>
      </c>
      <c r="M42" s="185"/>
      <c r="N42" s="185"/>
      <c r="O42" s="185" t="s">
        <v>433</v>
      </c>
      <c r="P42" s="185" t="s">
        <v>378</v>
      </c>
      <c r="Q42" s="185" t="s">
        <v>379</v>
      </c>
      <c r="R42" s="185" t="s">
        <v>427</v>
      </c>
      <c r="S42" s="185" t="s">
        <v>380</v>
      </c>
      <c r="T42" s="185" t="s">
        <v>379</v>
      </c>
      <c r="U42" s="185" t="s">
        <v>386</v>
      </c>
      <c r="V42" s="185" t="s">
        <v>558</v>
      </c>
      <c r="W42" s="185" t="s">
        <v>15</v>
      </c>
      <c r="X42" s="185"/>
      <c r="Y42" s="185"/>
      <c r="Z42" s="185">
        <v>50000</v>
      </c>
      <c r="AA42" s="185">
        <v>20000</v>
      </c>
      <c r="AB42" s="185">
        <f>5*0.5</f>
        <v>2.5</v>
      </c>
      <c r="AC42" s="185"/>
      <c r="AD42" s="185" t="s">
        <v>129</v>
      </c>
      <c r="AE42" s="185"/>
      <c r="AF42" s="185" t="s">
        <v>559</v>
      </c>
      <c r="AG42" s="185" t="s">
        <v>560</v>
      </c>
      <c r="AH42" s="185" t="s">
        <v>137</v>
      </c>
      <c r="AI42" s="185" t="s">
        <v>138</v>
      </c>
      <c r="AJ42" s="185"/>
      <c r="AK42" s="185"/>
      <c r="AL42" s="186" t="s">
        <v>561</v>
      </c>
      <c r="AM42" s="186"/>
      <c r="AN42" s="185"/>
      <c r="AO42" s="185"/>
      <c r="AP42" s="185"/>
      <c r="AQ42" s="186"/>
      <c r="AR42" s="186"/>
      <c r="AS42" s="185"/>
      <c r="AT42" s="186" t="s">
        <v>379</v>
      </c>
      <c r="AU42" s="186" t="s">
        <v>379</v>
      </c>
      <c r="AV42" s="186" t="s">
        <v>562</v>
      </c>
      <c r="AW42" s="186" t="s">
        <v>379</v>
      </c>
      <c r="AX42" s="186" t="s">
        <v>379</v>
      </c>
      <c r="AY42" s="186"/>
      <c r="AZ42" s="206" t="s">
        <v>563</v>
      </c>
      <c r="BA42" s="206"/>
      <c r="BB42" s="206"/>
      <c r="BC42" s="185" t="s">
        <v>386</v>
      </c>
      <c r="BD42" s="185"/>
      <c r="BE42" s="185"/>
      <c r="BF42" s="185"/>
      <c r="BG42" s="185"/>
      <c r="BH42" s="185"/>
      <c r="BI42" s="185"/>
      <c r="BJ42" s="185"/>
      <c r="BK42" s="185"/>
      <c r="BL42" s="186" t="str">
        <f t="shared" si="6"/>
        <v>办结</v>
      </c>
      <c r="BM42" s="185" t="s">
        <v>379</v>
      </c>
      <c r="BN42" s="185" t="s">
        <v>387</v>
      </c>
      <c r="BO42" s="206"/>
      <c r="BP42" s="185" t="s">
        <v>394</v>
      </c>
      <c r="BQ42" s="185"/>
      <c r="BR42" s="185"/>
      <c r="BS42" s="185" t="s">
        <v>394</v>
      </c>
      <c r="BT42" s="185"/>
      <c r="BU42" s="185"/>
      <c r="BV42" s="185"/>
      <c r="BW42" s="185"/>
      <c r="BX42" s="186" t="s">
        <v>394</v>
      </c>
      <c r="BY42" s="186" t="s">
        <v>394</v>
      </c>
      <c r="BZ42" s="185"/>
      <c r="CA42" s="185"/>
      <c r="CB42" s="185" t="s">
        <v>379</v>
      </c>
      <c r="CC42" s="185" t="s">
        <v>387</v>
      </c>
      <c r="CD42" s="206"/>
      <c r="CE42" s="185" t="s">
        <v>379</v>
      </c>
      <c r="CF42" s="185" t="s">
        <v>387</v>
      </c>
      <c r="CG42" s="206"/>
      <c r="CH42" s="185" t="s">
        <v>394</v>
      </c>
      <c r="CI42" s="185"/>
      <c r="CJ42" s="185"/>
      <c r="CK42" s="185" t="s">
        <v>394</v>
      </c>
      <c r="CL42" s="185"/>
      <c r="CM42" s="185"/>
      <c r="CN42" s="186" t="s">
        <v>394</v>
      </c>
      <c r="CO42" s="185"/>
      <c r="CP42" s="185"/>
      <c r="CQ42" s="185" t="s">
        <v>394</v>
      </c>
      <c r="CR42" s="185"/>
      <c r="CS42" s="185"/>
      <c r="CT42" s="227"/>
      <c r="CU42" s="227"/>
      <c r="CV42" s="227"/>
      <c r="CW42" s="227"/>
      <c r="CX42" s="227"/>
    </row>
    <row r="43" s="179" customFormat="1" ht="60" customHeight="1" spans="1:97">
      <c r="A43" s="185">
        <v>36</v>
      </c>
      <c r="B43" s="186" t="s">
        <v>139</v>
      </c>
      <c r="C43" s="186" t="s">
        <v>564</v>
      </c>
      <c r="D43" s="186" t="s">
        <v>460</v>
      </c>
      <c r="E43" s="185" t="s">
        <v>461</v>
      </c>
      <c r="F43" s="185" t="s">
        <v>462</v>
      </c>
      <c r="G43" s="185" t="s">
        <v>565</v>
      </c>
      <c r="H43" s="186" t="s">
        <v>133</v>
      </c>
      <c r="I43" s="186">
        <v>202402</v>
      </c>
      <c r="J43" s="186">
        <v>202402</v>
      </c>
      <c r="K43" s="186">
        <v>202506</v>
      </c>
      <c r="L43" s="185" t="s">
        <v>14</v>
      </c>
      <c r="M43" s="186"/>
      <c r="N43" s="186"/>
      <c r="O43" s="185" t="s">
        <v>464</v>
      </c>
      <c r="P43" s="205" t="s">
        <v>465</v>
      </c>
      <c r="Q43" s="186"/>
      <c r="R43" s="186"/>
      <c r="S43" s="205" t="s">
        <v>466</v>
      </c>
      <c r="T43" s="186" t="s">
        <v>379</v>
      </c>
      <c r="U43" s="185" t="s">
        <v>379</v>
      </c>
      <c r="V43" s="186"/>
      <c r="W43" s="186" t="s">
        <v>57</v>
      </c>
      <c r="X43" s="186"/>
      <c r="Y43" s="186"/>
      <c r="Z43" s="186">
        <v>43000</v>
      </c>
      <c r="AA43" s="185">
        <v>15000</v>
      </c>
      <c r="AB43" s="185"/>
      <c r="AC43" s="185"/>
      <c r="AD43" s="185" t="s">
        <v>129</v>
      </c>
      <c r="AE43" s="186"/>
      <c r="AF43" s="185" t="s">
        <v>381</v>
      </c>
      <c r="AG43" s="185" t="s">
        <v>382</v>
      </c>
      <c r="AH43" s="186" t="s">
        <v>140</v>
      </c>
      <c r="AI43" s="186" t="s">
        <v>141</v>
      </c>
      <c r="AJ43" s="186"/>
      <c r="AK43" s="186"/>
      <c r="AL43" s="186" t="s">
        <v>566</v>
      </c>
      <c r="AM43" s="186">
        <v>18547216657</v>
      </c>
      <c r="AN43" s="186"/>
      <c r="AO43" s="186"/>
      <c r="AP43" s="186"/>
      <c r="AQ43" s="186"/>
      <c r="AR43" s="186"/>
      <c r="AS43" s="186"/>
      <c r="AT43" s="186"/>
      <c r="AU43" s="186"/>
      <c r="AV43" s="186"/>
      <c r="AW43" s="186"/>
      <c r="AX43" s="186" t="s">
        <v>379</v>
      </c>
      <c r="AY43" s="186"/>
      <c r="AZ43" s="206" t="s">
        <v>567</v>
      </c>
      <c r="BA43" s="206"/>
      <c r="BB43" s="206"/>
      <c r="BC43" s="185" t="s">
        <v>386</v>
      </c>
      <c r="BD43" s="185"/>
      <c r="BE43" s="185"/>
      <c r="BF43" s="185"/>
      <c r="BG43" s="185"/>
      <c r="BH43" s="185"/>
      <c r="BI43" s="185"/>
      <c r="BJ43" s="185"/>
      <c r="BK43" s="185"/>
      <c r="BL43" s="186" t="str">
        <f t="shared" si="6"/>
        <v>办结</v>
      </c>
      <c r="BM43" s="186" t="s">
        <v>379</v>
      </c>
      <c r="BN43" s="186" t="s">
        <v>387</v>
      </c>
      <c r="BO43" s="186"/>
      <c r="BP43" s="186" t="s">
        <v>394</v>
      </c>
      <c r="BQ43" s="186"/>
      <c r="BR43" s="186"/>
      <c r="BS43" s="186" t="s">
        <v>394</v>
      </c>
      <c r="BT43" s="186"/>
      <c r="BU43" s="186"/>
      <c r="BV43" s="186"/>
      <c r="BW43" s="186"/>
      <c r="BX43" s="186" t="s">
        <v>394</v>
      </c>
      <c r="BY43" s="186" t="s">
        <v>394</v>
      </c>
      <c r="BZ43" s="186"/>
      <c r="CA43" s="186"/>
      <c r="CB43" s="186" t="s">
        <v>394</v>
      </c>
      <c r="CC43" s="186"/>
      <c r="CD43" s="186"/>
      <c r="CE43" s="186" t="s">
        <v>394</v>
      </c>
      <c r="CF43" s="186"/>
      <c r="CG43" s="186"/>
      <c r="CH43" s="186" t="s">
        <v>394</v>
      </c>
      <c r="CI43" s="186"/>
      <c r="CJ43" s="186"/>
      <c r="CK43" s="186" t="s">
        <v>394</v>
      </c>
      <c r="CL43" s="186"/>
      <c r="CM43" s="186"/>
      <c r="CN43" s="186" t="s">
        <v>394</v>
      </c>
      <c r="CO43" s="186"/>
      <c r="CP43" s="186"/>
      <c r="CQ43" s="186" t="s">
        <v>394</v>
      </c>
      <c r="CR43" s="186"/>
      <c r="CS43" s="186"/>
    </row>
    <row r="44" s="179" customFormat="1" ht="60" customHeight="1" spans="1:102">
      <c r="A44" s="185">
        <v>37</v>
      </c>
      <c r="B44" s="185" t="s">
        <v>142</v>
      </c>
      <c r="C44" s="185" t="s">
        <v>568</v>
      </c>
      <c r="D44" s="186" t="s">
        <v>439</v>
      </c>
      <c r="E44" s="185" t="s">
        <v>440</v>
      </c>
      <c r="F44" s="185" t="s">
        <v>441</v>
      </c>
      <c r="G44" s="185" t="s">
        <v>399</v>
      </c>
      <c r="H44" s="185">
        <v>2024</v>
      </c>
      <c r="I44" s="185"/>
      <c r="J44" s="185">
        <v>202401</v>
      </c>
      <c r="K44" s="185">
        <v>202407</v>
      </c>
      <c r="L44" s="186" t="s">
        <v>14</v>
      </c>
      <c r="M44" s="185"/>
      <c r="N44" s="185"/>
      <c r="O44" s="185" t="s">
        <v>377</v>
      </c>
      <c r="P44" s="185" t="s">
        <v>378</v>
      </c>
      <c r="Q44" s="185"/>
      <c r="R44" s="185"/>
      <c r="S44" s="185" t="s">
        <v>380</v>
      </c>
      <c r="T44" s="185" t="s">
        <v>379</v>
      </c>
      <c r="U44" s="185" t="s">
        <v>379</v>
      </c>
      <c r="V44" s="185"/>
      <c r="W44" s="185" t="s">
        <v>15</v>
      </c>
      <c r="X44" s="185"/>
      <c r="Y44" s="185"/>
      <c r="Z44" s="185">
        <v>37000</v>
      </c>
      <c r="AA44" s="185">
        <v>37000</v>
      </c>
      <c r="AB44" s="185" t="s">
        <v>447</v>
      </c>
      <c r="AC44" s="185"/>
      <c r="AD44" s="185" t="s">
        <v>129</v>
      </c>
      <c r="AE44" s="185"/>
      <c r="AF44" s="185" t="s">
        <v>569</v>
      </c>
      <c r="AG44" s="185" t="s">
        <v>382</v>
      </c>
      <c r="AH44" s="185" t="s">
        <v>143</v>
      </c>
      <c r="AI44" s="185" t="s">
        <v>144</v>
      </c>
      <c r="AJ44" s="185"/>
      <c r="AK44" s="185"/>
      <c r="AL44" s="185" t="s">
        <v>570</v>
      </c>
      <c r="AM44" s="185">
        <v>18347122510</v>
      </c>
      <c r="AN44" s="185"/>
      <c r="AO44" s="185"/>
      <c r="AP44" s="185"/>
      <c r="AQ44" s="186"/>
      <c r="AR44" s="186"/>
      <c r="AS44" s="185"/>
      <c r="AT44" s="186"/>
      <c r="AU44" s="186"/>
      <c r="AV44" s="186" t="s">
        <v>571</v>
      </c>
      <c r="AW44" s="186"/>
      <c r="AX44" s="186" t="s">
        <v>379</v>
      </c>
      <c r="AY44" s="186"/>
      <c r="AZ44" s="206" t="s">
        <v>572</v>
      </c>
      <c r="BA44" s="206"/>
      <c r="BB44" s="206"/>
      <c r="BC44" s="185" t="s">
        <v>386</v>
      </c>
      <c r="BD44" s="185"/>
      <c r="BE44" s="185"/>
      <c r="BF44" s="185"/>
      <c r="BG44" s="185"/>
      <c r="BH44" s="185"/>
      <c r="BI44" s="185"/>
      <c r="BJ44" s="185"/>
      <c r="BK44" s="185"/>
      <c r="BL44" s="186" t="str">
        <f t="shared" si="6"/>
        <v>办结</v>
      </c>
      <c r="BM44" s="206" t="s">
        <v>379</v>
      </c>
      <c r="BN44" s="185" t="s">
        <v>387</v>
      </c>
      <c r="BO44" s="206"/>
      <c r="BP44" s="185" t="str">
        <f>BS44</f>
        <v>无需办理</v>
      </c>
      <c r="BQ44" s="185" t="s">
        <v>388</v>
      </c>
      <c r="BR44" s="185" t="s">
        <v>573</v>
      </c>
      <c r="BS44" s="186" t="s">
        <v>394</v>
      </c>
      <c r="BT44" s="186"/>
      <c r="BU44" s="186"/>
      <c r="BV44" s="186"/>
      <c r="BW44" s="186"/>
      <c r="BX44" s="186" t="s">
        <v>394</v>
      </c>
      <c r="BY44" s="186" t="s">
        <v>394</v>
      </c>
      <c r="BZ44" s="185" t="s">
        <v>388</v>
      </c>
      <c r="CA44" s="206"/>
      <c r="CB44" s="186" t="s">
        <v>394</v>
      </c>
      <c r="CC44" s="185" t="s">
        <v>387</v>
      </c>
      <c r="CD44" s="206"/>
      <c r="CE44" s="186" t="s">
        <v>394</v>
      </c>
      <c r="CF44" s="185" t="s">
        <v>387</v>
      </c>
      <c r="CG44" s="206"/>
      <c r="CH44" s="185" t="s">
        <v>394</v>
      </c>
      <c r="CI44" s="185"/>
      <c r="CJ44" s="185"/>
      <c r="CK44" s="185" t="s">
        <v>394</v>
      </c>
      <c r="CL44" s="185"/>
      <c r="CM44" s="185"/>
      <c r="CN44" s="185" t="s">
        <v>394</v>
      </c>
      <c r="CO44" s="185"/>
      <c r="CP44" s="185"/>
      <c r="CQ44" s="206" t="s">
        <v>394</v>
      </c>
      <c r="CR44" s="185"/>
      <c r="CS44" s="206"/>
      <c r="CT44" s="227"/>
      <c r="CU44" s="226"/>
      <c r="CV44" s="226"/>
      <c r="CW44" s="226"/>
      <c r="CX44" s="226"/>
    </row>
    <row r="45" s="179" customFormat="1" ht="60" customHeight="1" spans="1:105">
      <c r="A45" s="185">
        <v>38</v>
      </c>
      <c r="B45" s="185" t="s">
        <v>145</v>
      </c>
      <c r="C45" s="186" t="s">
        <v>557</v>
      </c>
      <c r="D45" s="186" t="s">
        <v>374</v>
      </c>
      <c r="E45" s="206" t="s">
        <v>375</v>
      </c>
      <c r="F45" s="185" t="s">
        <v>406</v>
      </c>
      <c r="G45" s="185"/>
      <c r="H45" s="185" t="s">
        <v>133</v>
      </c>
      <c r="I45" s="185">
        <v>202105</v>
      </c>
      <c r="J45" s="185">
        <v>202404</v>
      </c>
      <c r="K45" s="185">
        <v>202510</v>
      </c>
      <c r="L45" s="185" t="s">
        <v>14</v>
      </c>
      <c r="M45" s="185"/>
      <c r="N45" s="185"/>
      <c r="O45" s="185" t="s">
        <v>433</v>
      </c>
      <c r="P45" s="185" t="s">
        <v>574</v>
      </c>
      <c r="Q45" s="185" t="s">
        <v>379</v>
      </c>
      <c r="R45" s="185" t="s">
        <v>427</v>
      </c>
      <c r="S45" s="185" t="s">
        <v>493</v>
      </c>
      <c r="T45" s="185" t="s">
        <v>379</v>
      </c>
      <c r="U45" s="185" t="s">
        <v>386</v>
      </c>
      <c r="V45" s="185"/>
      <c r="W45" s="185" t="s">
        <v>15</v>
      </c>
      <c r="X45" s="185"/>
      <c r="Y45" s="185"/>
      <c r="Z45" s="185">
        <v>30000</v>
      </c>
      <c r="AA45" s="185">
        <v>15000</v>
      </c>
      <c r="AB45" s="185">
        <v>3</v>
      </c>
      <c r="AC45" s="185"/>
      <c r="AD45" s="185" t="s">
        <v>129</v>
      </c>
      <c r="AE45" s="185"/>
      <c r="AF45" s="185" t="s">
        <v>559</v>
      </c>
      <c r="AG45" s="185" t="s">
        <v>560</v>
      </c>
      <c r="AH45" s="185" t="s">
        <v>146</v>
      </c>
      <c r="AI45" s="185" t="s">
        <v>147</v>
      </c>
      <c r="AJ45" s="185"/>
      <c r="AK45" s="185"/>
      <c r="AL45" s="186" t="s">
        <v>575</v>
      </c>
      <c r="AM45" s="186">
        <v>17678032434</v>
      </c>
      <c r="AN45" s="186">
        <v>30</v>
      </c>
      <c r="AO45" s="186"/>
      <c r="AP45" s="186"/>
      <c r="AQ45" s="186"/>
      <c r="AR45" s="186"/>
      <c r="AS45" s="186"/>
      <c r="AT45" s="186" t="s">
        <v>379</v>
      </c>
      <c r="AU45" s="186" t="s">
        <v>379</v>
      </c>
      <c r="AV45" s="186" t="s">
        <v>576</v>
      </c>
      <c r="AW45" s="186" t="s">
        <v>379</v>
      </c>
      <c r="AX45" s="205" t="s">
        <v>379</v>
      </c>
      <c r="AY45" s="205"/>
      <c r="AZ45" s="206" t="s">
        <v>577</v>
      </c>
      <c r="BA45" s="206" t="s">
        <v>578</v>
      </c>
      <c r="BB45" s="206" t="s">
        <v>579</v>
      </c>
      <c r="BC45" s="185" t="s">
        <v>386</v>
      </c>
      <c r="BD45" s="266"/>
      <c r="BE45" s="266"/>
      <c r="BF45" s="266"/>
      <c r="BG45" s="266"/>
      <c r="BH45" s="266"/>
      <c r="BI45" s="266"/>
      <c r="BJ45" s="266"/>
      <c r="BK45" s="185"/>
      <c r="BL45" s="186" t="str">
        <f t="shared" si="6"/>
        <v>办结</v>
      </c>
      <c r="BM45" s="186" t="s">
        <v>379</v>
      </c>
      <c r="BN45" s="186" t="s">
        <v>387</v>
      </c>
      <c r="BO45" s="186"/>
      <c r="BP45" s="186" t="s">
        <v>394</v>
      </c>
      <c r="BQ45" s="186"/>
      <c r="BR45" s="186"/>
      <c r="BS45" s="186" t="s">
        <v>379</v>
      </c>
      <c r="BT45" s="186" t="s">
        <v>390</v>
      </c>
      <c r="BU45" s="186"/>
      <c r="BV45" s="186"/>
      <c r="BW45" s="186"/>
      <c r="BX45" s="186" t="s">
        <v>394</v>
      </c>
      <c r="BY45" s="186" t="s">
        <v>394</v>
      </c>
      <c r="BZ45" s="186"/>
      <c r="CA45" s="186"/>
      <c r="CB45" s="186" t="s">
        <v>394</v>
      </c>
      <c r="CC45" s="186" t="s">
        <v>387</v>
      </c>
      <c r="CD45" s="186"/>
      <c r="CE45" s="186" t="s">
        <v>394</v>
      </c>
      <c r="CF45" s="186" t="s">
        <v>387</v>
      </c>
      <c r="CG45" s="186"/>
      <c r="CH45" s="186" t="s">
        <v>394</v>
      </c>
      <c r="CI45" s="186"/>
      <c r="CJ45" s="186"/>
      <c r="CK45" s="186" t="s">
        <v>394</v>
      </c>
      <c r="CL45" s="186"/>
      <c r="CM45" s="186"/>
      <c r="CN45" s="186" t="s">
        <v>394</v>
      </c>
      <c r="CO45" s="186"/>
      <c r="CP45" s="186"/>
      <c r="CQ45" s="186" t="s">
        <v>394</v>
      </c>
      <c r="CR45" s="186"/>
      <c r="CS45" s="186"/>
      <c r="CT45" s="221" t="s">
        <v>386</v>
      </c>
      <c r="CU45" s="221"/>
      <c r="CV45" s="221"/>
      <c r="CW45" s="221"/>
      <c r="CX45" s="221"/>
      <c r="CZ45" s="223">
        <f t="shared" ref="CZ42:CZ47" si="7">Z45/10000</f>
        <v>3</v>
      </c>
      <c r="DA45" s="223">
        <f t="shared" ref="DA42:DA47" si="8">AA45/10000</f>
        <v>1.5</v>
      </c>
    </row>
    <row r="46" s="179" customFormat="1" ht="60" customHeight="1" spans="1:105">
      <c r="A46" s="185">
        <v>39</v>
      </c>
      <c r="B46" s="185" t="s">
        <v>148</v>
      </c>
      <c r="C46" s="185" t="s">
        <v>580</v>
      </c>
      <c r="D46" s="186" t="s">
        <v>374</v>
      </c>
      <c r="E46" s="206" t="s">
        <v>581</v>
      </c>
      <c r="F46" s="185" t="s">
        <v>406</v>
      </c>
      <c r="G46" s="185" t="s">
        <v>565</v>
      </c>
      <c r="H46" s="185" t="s">
        <v>133</v>
      </c>
      <c r="I46" s="185"/>
      <c r="J46" s="185">
        <v>202405</v>
      </c>
      <c r="K46" s="185">
        <v>202512</v>
      </c>
      <c r="L46" s="185" t="s">
        <v>14</v>
      </c>
      <c r="M46" s="185"/>
      <c r="N46" s="185"/>
      <c r="O46" s="185" t="s">
        <v>377</v>
      </c>
      <c r="P46" s="185" t="s">
        <v>378</v>
      </c>
      <c r="Q46" s="185"/>
      <c r="R46" s="185"/>
      <c r="S46" s="185" t="s">
        <v>380</v>
      </c>
      <c r="T46" s="185" t="s">
        <v>379</v>
      </c>
      <c r="U46" s="185" t="s">
        <v>379</v>
      </c>
      <c r="V46" s="185"/>
      <c r="W46" s="185" t="s">
        <v>15</v>
      </c>
      <c r="X46" s="185"/>
      <c r="Y46" s="185"/>
      <c r="Z46" s="185">
        <v>20000</v>
      </c>
      <c r="AA46" s="185">
        <v>10000</v>
      </c>
      <c r="AB46" s="185" t="s">
        <v>447</v>
      </c>
      <c r="AC46" s="185"/>
      <c r="AD46" s="185" t="s">
        <v>129</v>
      </c>
      <c r="AE46" s="185"/>
      <c r="AF46" s="185" t="s">
        <v>559</v>
      </c>
      <c r="AG46" s="185" t="s">
        <v>382</v>
      </c>
      <c r="AH46" s="185" t="s">
        <v>149</v>
      </c>
      <c r="AI46" s="185" t="s">
        <v>144</v>
      </c>
      <c r="AJ46" s="185"/>
      <c r="AK46" s="185"/>
      <c r="AL46" s="185" t="s">
        <v>582</v>
      </c>
      <c r="AM46" s="185">
        <v>17372739449</v>
      </c>
      <c r="AN46" s="185">
        <v>69</v>
      </c>
      <c r="AO46" s="185"/>
      <c r="AP46" s="185"/>
      <c r="AQ46" s="186"/>
      <c r="AR46" s="186"/>
      <c r="AS46" s="185"/>
      <c r="AT46" s="186"/>
      <c r="AU46" s="186"/>
      <c r="AV46" s="186" t="s">
        <v>583</v>
      </c>
      <c r="AW46" s="186" t="s">
        <v>379</v>
      </c>
      <c r="AX46" s="205" t="s">
        <v>379</v>
      </c>
      <c r="AY46" s="205"/>
      <c r="AZ46" s="206" t="s">
        <v>584</v>
      </c>
      <c r="BA46" s="206"/>
      <c r="BB46" s="206" t="s">
        <v>585</v>
      </c>
      <c r="BC46" s="185" t="s">
        <v>386</v>
      </c>
      <c r="BD46" s="185"/>
      <c r="BE46" s="185"/>
      <c r="BF46" s="185"/>
      <c r="BG46" s="185"/>
      <c r="BH46" s="185"/>
      <c r="BI46" s="185"/>
      <c r="BJ46" s="185"/>
      <c r="BK46" s="185"/>
      <c r="BL46" s="186" t="str">
        <f t="shared" si="6"/>
        <v>办结</v>
      </c>
      <c r="BM46" s="185" t="s">
        <v>379</v>
      </c>
      <c r="BN46" s="185" t="s">
        <v>387</v>
      </c>
      <c r="BO46" s="185"/>
      <c r="BP46" s="185" t="str">
        <f>BS46</f>
        <v>是</v>
      </c>
      <c r="BQ46" s="185" t="s">
        <v>388</v>
      </c>
      <c r="BR46" s="185" t="s">
        <v>573</v>
      </c>
      <c r="BS46" s="185" t="s">
        <v>379</v>
      </c>
      <c r="BT46" s="186" t="s">
        <v>390</v>
      </c>
      <c r="BU46" s="185"/>
      <c r="BV46" s="185"/>
      <c r="BW46" s="185"/>
      <c r="BX46" s="186" t="s">
        <v>394</v>
      </c>
      <c r="BY46" s="186" t="s">
        <v>394</v>
      </c>
      <c r="BZ46" s="185" t="s">
        <v>388</v>
      </c>
      <c r="CA46" s="185"/>
      <c r="CB46" s="185" t="s">
        <v>394</v>
      </c>
      <c r="CC46" s="185" t="s">
        <v>387</v>
      </c>
      <c r="CD46" s="185"/>
      <c r="CE46" s="185" t="s">
        <v>394</v>
      </c>
      <c r="CF46" s="185" t="s">
        <v>387</v>
      </c>
      <c r="CG46" s="185"/>
      <c r="CH46" s="185" t="s">
        <v>394</v>
      </c>
      <c r="CI46" s="185"/>
      <c r="CJ46" s="185"/>
      <c r="CK46" s="185" t="s">
        <v>394</v>
      </c>
      <c r="CL46" s="185"/>
      <c r="CM46" s="185"/>
      <c r="CN46" s="185" t="s">
        <v>394</v>
      </c>
      <c r="CO46" s="185"/>
      <c r="CP46" s="185"/>
      <c r="CQ46" s="185" t="s">
        <v>394</v>
      </c>
      <c r="CR46" s="185"/>
      <c r="CS46" s="185"/>
      <c r="CT46" s="227" t="s">
        <v>586</v>
      </c>
      <c r="CU46" s="226"/>
      <c r="CV46" s="226"/>
      <c r="CW46" s="226"/>
      <c r="CX46" s="226"/>
      <c r="CZ46" s="223">
        <f t="shared" si="7"/>
        <v>2</v>
      </c>
      <c r="DA46" s="223">
        <f t="shared" si="8"/>
        <v>1</v>
      </c>
    </row>
    <row r="47" s="179" customFormat="1" ht="60" customHeight="1" spans="1:105">
      <c r="A47" s="185">
        <v>40</v>
      </c>
      <c r="B47" s="185" t="s">
        <v>150</v>
      </c>
      <c r="C47" s="185" t="s">
        <v>587</v>
      </c>
      <c r="D47" s="186" t="s">
        <v>396</v>
      </c>
      <c r="E47" s="185" t="s">
        <v>397</v>
      </c>
      <c r="F47" s="185" t="s">
        <v>588</v>
      </c>
      <c r="G47" s="185"/>
      <c r="H47" s="185">
        <v>2024</v>
      </c>
      <c r="I47" s="185">
        <v>202307</v>
      </c>
      <c r="J47" s="185">
        <v>202403</v>
      </c>
      <c r="K47" s="185">
        <v>202407</v>
      </c>
      <c r="L47" s="185" t="s">
        <v>14</v>
      </c>
      <c r="M47" s="185" t="s">
        <v>379</v>
      </c>
      <c r="N47" s="185"/>
      <c r="O47" s="185" t="s">
        <v>433</v>
      </c>
      <c r="P47" s="185" t="s">
        <v>434</v>
      </c>
      <c r="Q47" s="185" t="s">
        <v>379</v>
      </c>
      <c r="R47" s="185" t="s">
        <v>427</v>
      </c>
      <c r="S47" s="185" t="s">
        <v>435</v>
      </c>
      <c r="T47" s="185" t="s">
        <v>379</v>
      </c>
      <c r="U47" s="185" t="s">
        <v>379</v>
      </c>
      <c r="V47" s="185"/>
      <c r="W47" s="185" t="s">
        <v>15</v>
      </c>
      <c r="X47" s="185"/>
      <c r="Y47" s="185"/>
      <c r="Z47" s="185">
        <v>16054.58</v>
      </c>
      <c r="AA47" s="185">
        <v>10000</v>
      </c>
      <c r="AB47" s="185">
        <v>2.4</v>
      </c>
      <c r="AC47" s="185"/>
      <c r="AD47" s="185" t="s">
        <v>129</v>
      </c>
      <c r="AE47" s="185"/>
      <c r="AF47" s="185" t="s">
        <v>381</v>
      </c>
      <c r="AG47" s="185" t="s">
        <v>382</v>
      </c>
      <c r="AH47" s="185" t="s">
        <v>151</v>
      </c>
      <c r="AI47" s="185" t="s">
        <v>152</v>
      </c>
      <c r="AJ47" s="185" t="s">
        <v>589</v>
      </c>
      <c r="AK47" s="185" t="s">
        <v>590</v>
      </c>
      <c r="AL47" s="185" t="s">
        <v>591</v>
      </c>
      <c r="AM47" s="185" t="s">
        <v>590</v>
      </c>
      <c r="AN47" s="185"/>
      <c r="AO47" s="185"/>
      <c r="AP47" s="185"/>
      <c r="AQ47" s="185"/>
      <c r="AR47" s="185"/>
      <c r="AS47" s="185"/>
      <c r="AT47" s="186"/>
      <c r="AU47" s="186"/>
      <c r="AV47" s="186" t="s">
        <v>592</v>
      </c>
      <c r="AW47" s="186"/>
      <c r="AX47" s="186" t="s">
        <v>379</v>
      </c>
      <c r="AY47" s="186"/>
      <c r="AZ47" s="265" t="s">
        <v>593</v>
      </c>
      <c r="BA47" s="206"/>
      <c r="BB47" s="206"/>
      <c r="BC47" s="185" t="s">
        <v>386</v>
      </c>
      <c r="BD47" s="185"/>
      <c r="BE47" s="185"/>
      <c r="BF47" s="185"/>
      <c r="BG47" s="185"/>
      <c r="BH47" s="185"/>
      <c r="BI47" s="185"/>
      <c r="BJ47" s="185"/>
      <c r="BK47" s="185"/>
      <c r="BL47" s="186" t="str">
        <f t="shared" si="6"/>
        <v>办结</v>
      </c>
      <c r="BM47" s="185" t="s">
        <v>379</v>
      </c>
      <c r="BN47" s="185" t="s">
        <v>387</v>
      </c>
      <c r="BO47" s="185"/>
      <c r="BP47" s="185" t="s">
        <v>394</v>
      </c>
      <c r="BQ47" s="185"/>
      <c r="BR47" s="185"/>
      <c r="BS47" s="185" t="s">
        <v>394</v>
      </c>
      <c r="BT47" s="185"/>
      <c r="BU47" s="185"/>
      <c r="BV47" s="185"/>
      <c r="BW47" s="185"/>
      <c r="BX47" s="186" t="s">
        <v>394</v>
      </c>
      <c r="BY47" s="186" t="s">
        <v>394</v>
      </c>
      <c r="BZ47" s="185"/>
      <c r="CA47" s="185"/>
      <c r="CB47" s="185" t="s">
        <v>379</v>
      </c>
      <c r="CC47" s="185" t="s">
        <v>387</v>
      </c>
      <c r="CD47" s="185"/>
      <c r="CE47" s="185" t="s">
        <v>379</v>
      </c>
      <c r="CF47" s="185" t="s">
        <v>387</v>
      </c>
      <c r="CG47" s="185"/>
      <c r="CH47" s="185" t="s">
        <v>394</v>
      </c>
      <c r="CI47" s="185"/>
      <c r="CJ47" s="185"/>
      <c r="CK47" s="185" t="s">
        <v>394</v>
      </c>
      <c r="CL47" s="185"/>
      <c r="CM47" s="185"/>
      <c r="CN47" s="185" t="s">
        <v>394</v>
      </c>
      <c r="CO47" s="185"/>
      <c r="CP47" s="185"/>
      <c r="CQ47" s="185" t="s">
        <v>394</v>
      </c>
      <c r="CR47" s="185"/>
      <c r="CS47" s="185"/>
      <c r="CT47" s="221"/>
      <c r="CU47" s="227"/>
      <c r="CV47" s="227"/>
      <c r="CW47" s="227"/>
      <c r="CX47" s="227"/>
      <c r="CZ47" s="223">
        <f t="shared" si="7"/>
        <v>1.605458</v>
      </c>
      <c r="DA47" s="223">
        <f t="shared" si="8"/>
        <v>1</v>
      </c>
    </row>
    <row r="48" s="179" customFormat="1" ht="60" customHeight="1" spans="1:102">
      <c r="A48" s="185">
        <v>41</v>
      </c>
      <c r="B48" s="185" t="s">
        <v>153</v>
      </c>
      <c r="C48" s="185" t="s">
        <v>594</v>
      </c>
      <c r="D48" s="186" t="s">
        <v>374</v>
      </c>
      <c r="E48" s="206" t="s">
        <v>595</v>
      </c>
      <c r="F48" s="185" t="s">
        <v>406</v>
      </c>
      <c r="G48" s="185" t="s">
        <v>596</v>
      </c>
      <c r="H48" s="185">
        <v>2024</v>
      </c>
      <c r="I48" s="185"/>
      <c r="J48" s="185"/>
      <c r="K48" s="185">
        <v>202408</v>
      </c>
      <c r="L48" s="185" t="s">
        <v>14</v>
      </c>
      <c r="M48" s="185"/>
      <c r="N48" s="185"/>
      <c r="O48" s="185" t="s">
        <v>377</v>
      </c>
      <c r="P48" s="185" t="s">
        <v>378</v>
      </c>
      <c r="Q48" s="185"/>
      <c r="R48" s="185"/>
      <c r="S48" s="186"/>
      <c r="T48" s="185" t="s">
        <v>379</v>
      </c>
      <c r="U48" s="185" t="s">
        <v>379</v>
      </c>
      <c r="V48" s="185"/>
      <c r="W48" s="185" t="s">
        <v>15</v>
      </c>
      <c r="X48" s="185"/>
      <c r="Y48" s="185"/>
      <c r="Z48" s="185">
        <v>15301</v>
      </c>
      <c r="AA48" s="185">
        <v>15301</v>
      </c>
      <c r="AB48" s="185" t="s">
        <v>447</v>
      </c>
      <c r="AC48" s="185"/>
      <c r="AD48" s="185" t="s">
        <v>129</v>
      </c>
      <c r="AE48" s="185"/>
      <c r="AF48" s="185" t="s">
        <v>381</v>
      </c>
      <c r="AG48" s="185"/>
      <c r="AH48" s="185" t="s">
        <v>154</v>
      </c>
      <c r="AI48" s="185" t="s">
        <v>64</v>
      </c>
      <c r="AJ48" s="185"/>
      <c r="AK48" s="185"/>
      <c r="AL48" s="185" t="s">
        <v>597</v>
      </c>
      <c r="AM48" s="185">
        <v>15848177940</v>
      </c>
      <c r="AN48" s="185"/>
      <c r="AO48" s="185"/>
      <c r="AP48" s="185"/>
      <c r="AQ48" s="186"/>
      <c r="AR48" s="186"/>
      <c r="AS48" s="185"/>
      <c r="AT48" s="186"/>
      <c r="AU48" s="186"/>
      <c r="AV48" s="186" t="s">
        <v>598</v>
      </c>
      <c r="AW48" s="186" t="s">
        <v>386</v>
      </c>
      <c r="AX48" s="205" t="s">
        <v>379</v>
      </c>
      <c r="AY48" s="205"/>
      <c r="AZ48" s="206" t="s">
        <v>599</v>
      </c>
      <c r="BA48" s="206" t="s">
        <v>600</v>
      </c>
      <c r="BB48" s="206" t="s">
        <v>579</v>
      </c>
      <c r="BC48" s="185" t="s">
        <v>386</v>
      </c>
      <c r="BD48" s="185"/>
      <c r="BE48" s="185"/>
      <c r="BF48" s="185"/>
      <c r="BG48" s="185"/>
      <c r="BH48" s="185"/>
      <c r="BI48" s="185"/>
      <c r="BJ48" s="185"/>
      <c r="BK48" s="185"/>
      <c r="BL48" s="186" t="str">
        <f t="shared" si="6"/>
        <v>办结</v>
      </c>
      <c r="BM48" s="185" t="s">
        <v>379</v>
      </c>
      <c r="BN48" s="185"/>
      <c r="BO48" s="185"/>
      <c r="BP48" s="186" t="s">
        <v>394</v>
      </c>
      <c r="BQ48" s="185"/>
      <c r="BR48" s="185"/>
      <c r="BS48" s="186" t="s">
        <v>394</v>
      </c>
      <c r="BT48" s="186"/>
      <c r="BU48" s="186"/>
      <c r="BV48" s="186"/>
      <c r="BW48" s="186"/>
      <c r="BX48" s="186" t="s">
        <v>394</v>
      </c>
      <c r="BY48" s="186" t="s">
        <v>394</v>
      </c>
      <c r="BZ48" s="185"/>
      <c r="CA48" s="185"/>
      <c r="CB48" s="186" t="s">
        <v>379</v>
      </c>
      <c r="CC48" s="185"/>
      <c r="CD48" s="206"/>
      <c r="CE48" s="186" t="s">
        <v>379</v>
      </c>
      <c r="CF48" s="185"/>
      <c r="CG48" s="206" t="s">
        <v>601</v>
      </c>
      <c r="CH48" s="186" t="s">
        <v>394</v>
      </c>
      <c r="CI48" s="185"/>
      <c r="CJ48" s="185"/>
      <c r="CK48" s="186" t="s">
        <v>394</v>
      </c>
      <c r="CL48" s="185"/>
      <c r="CM48" s="185"/>
      <c r="CN48" s="186" t="s">
        <v>394</v>
      </c>
      <c r="CO48" s="185"/>
      <c r="CP48" s="185"/>
      <c r="CQ48" s="186" t="s">
        <v>394</v>
      </c>
      <c r="CR48" s="185"/>
      <c r="CS48" s="185"/>
      <c r="CT48" s="227"/>
      <c r="CU48" s="227"/>
      <c r="CV48" s="227"/>
      <c r="CW48" s="227"/>
      <c r="CX48" s="227"/>
    </row>
    <row r="49" s="179" customFormat="1" ht="60" customHeight="1" spans="1:102">
      <c r="A49" s="185">
        <v>42</v>
      </c>
      <c r="B49" s="185" t="s">
        <v>155</v>
      </c>
      <c r="C49" s="185" t="s">
        <v>602</v>
      </c>
      <c r="D49" s="186" t="s">
        <v>374</v>
      </c>
      <c r="E49" s="206" t="s">
        <v>603</v>
      </c>
      <c r="F49" s="185" t="s">
        <v>406</v>
      </c>
      <c r="G49" s="185" t="s">
        <v>565</v>
      </c>
      <c r="H49" s="185">
        <v>2024</v>
      </c>
      <c r="I49" s="185"/>
      <c r="J49" s="185"/>
      <c r="K49" s="185">
        <v>202412</v>
      </c>
      <c r="L49" s="185" t="s">
        <v>14</v>
      </c>
      <c r="M49" s="185"/>
      <c r="N49" s="185"/>
      <c r="O49" s="185" t="s">
        <v>377</v>
      </c>
      <c r="P49" s="185" t="s">
        <v>378</v>
      </c>
      <c r="Q49" s="185"/>
      <c r="R49" s="185"/>
      <c r="S49" s="186"/>
      <c r="T49" s="185" t="s">
        <v>379</v>
      </c>
      <c r="U49" s="185" t="s">
        <v>379</v>
      </c>
      <c r="V49" s="185"/>
      <c r="W49" s="185" t="s">
        <v>15</v>
      </c>
      <c r="X49" s="185"/>
      <c r="Y49" s="185"/>
      <c r="Z49" s="185">
        <v>15000</v>
      </c>
      <c r="AA49" s="185">
        <v>15000</v>
      </c>
      <c r="AB49" s="185" t="s">
        <v>447</v>
      </c>
      <c r="AC49" s="185"/>
      <c r="AD49" s="185" t="s">
        <v>129</v>
      </c>
      <c r="AE49" s="185"/>
      <c r="AF49" s="185" t="s">
        <v>381</v>
      </c>
      <c r="AG49" s="185"/>
      <c r="AH49" s="185" t="s">
        <v>156</v>
      </c>
      <c r="AI49" s="185" t="s">
        <v>157</v>
      </c>
      <c r="AJ49" s="185"/>
      <c r="AK49" s="185"/>
      <c r="AL49" s="185" t="s">
        <v>604</v>
      </c>
      <c r="AM49" s="186">
        <v>18686155174</v>
      </c>
      <c r="AN49" s="185"/>
      <c r="AO49" s="185"/>
      <c r="AP49" s="185"/>
      <c r="AQ49" s="186"/>
      <c r="AR49" s="186"/>
      <c r="AS49" s="185"/>
      <c r="AT49" s="186"/>
      <c r="AU49" s="186"/>
      <c r="AV49" s="186" t="s">
        <v>605</v>
      </c>
      <c r="AW49" s="186"/>
      <c r="AX49" s="205" t="s">
        <v>379</v>
      </c>
      <c r="AY49" s="205"/>
      <c r="AZ49" s="206" t="s">
        <v>606</v>
      </c>
      <c r="BA49" s="206"/>
      <c r="BB49" s="206"/>
      <c r="BC49" s="185" t="s">
        <v>386</v>
      </c>
      <c r="BD49" s="185"/>
      <c r="BE49" s="185"/>
      <c r="BF49" s="185"/>
      <c r="BG49" s="185"/>
      <c r="BH49" s="185"/>
      <c r="BI49" s="185"/>
      <c r="BJ49" s="185"/>
      <c r="BK49" s="185"/>
      <c r="BL49" s="186" t="str">
        <f t="shared" si="6"/>
        <v>办结</v>
      </c>
      <c r="BM49" s="185" t="s">
        <v>379</v>
      </c>
      <c r="BN49" s="185"/>
      <c r="BO49" s="185"/>
      <c r="BP49" s="186" t="s">
        <v>394</v>
      </c>
      <c r="BQ49" s="185"/>
      <c r="BR49" s="185"/>
      <c r="BS49" s="186" t="s">
        <v>394</v>
      </c>
      <c r="BT49" s="186"/>
      <c r="BU49" s="186"/>
      <c r="BV49" s="186"/>
      <c r="BW49" s="186"/>
      <c r="BX49" s="186" t="s">
        <v>394</v>
      </c>
      <c r="BY49" s="186" t="s">
        <v>394</v>
      </c>
      <c r="BZ49" s="185"/>
      <c r="CA49" s="185"/>
      <c r="CB49" s="186" t="s">
        <v>394</v>
      </c>
      <c r="CC49" s="185"/>
      <c r="CD49" s="185"/>
      <c r="CE49" s="186" t="s">
        <v>394</v>
      </c>
      <c r="CF49" s="185"/>
      <c r="CG49" s="185"/>
      <c r="CH49" s="186" t="s">
        <v>394</v>
      </c>
      <c r="CI49" s="185"/>
      <c r="CJ49" s="185"/>
      <c r="CK49" s="186" t="s">
        <v>394</v>
      </c>
      <c r="CL49" s="185"/>
      <c r="CM49" s="185"/>
      <c r="CN49" s="186" t="s">
        <v>394</v>
      </c>
      <c r="CO49" s="185"/>
      <c r="CP49" s="185"/>
      <c r="CQ49" s="186" t="s">
        <v>394</v>
      </c>
      <c r="CR49" s="185"/>
      <c r="CS49" s="185"/>
      <c r="CT49" s="227"/>
      <c r="CU49" s="227"/>
      <c r="CV49" s="227"/>
      <c r="CW49" s="227"/>
      <c r="CX49" s="227"/>
    </row>
    <row r="50" s="179" customFormat="1" ht="60" customHeight="1" spans="1:97">
      <c r="A50" s="185">
        <v>43</v>
      </c>
      <c r="B50" s="185" t="s">
        <v>161</v>
      </c>
      <c r="C50" s="185" t="s">
        <v>607</v>
      </c>
      <c r="D50" s="186" t="s">
        <v>608</v>
      </c>
      <c r="E50" s="185" t="s">
        <v>609</v>
      </c>
      <c r="F50" s="185" t="s">
        <v>546</v>
      </c>
      <c r="G50" s="185"/>
      <c r="H50" s="185">
        <v>2024</v>
      </c>
      <c r="I50" s="185">
        <v>202305</v>
      </c>
      <c r="J50" s="185">
        <v>202404</v>
      </c>
      <c r="K50" s="185">
        <v>202412</v>
      </c>
      <c r="L50" s="186" t="s">
        <v>14</v>
      </c>
      <c r="M50" s="186"/>
      <c r="N50" s="185" t="s">
        <v>379</v>
      </c>
      <c r="O50" s="186" t="s">
        <v>485</v>
      </c>
      <c r="P50" s="186"/>
      <c r="Q50" s="186"/>
      <c r="R50" s="186"/>
      <c r="S50" s="186" t="s">
        <v>485</v>
      </c>
      <c r="T50" s="186" t="s">
        <v>379</v>
      </c>
      <c r="U50" s="185" t="s">
        <v>386</v>
      </c>
      <c r="V50" s="186"/>
      <c r="W50" s="185" t="s">
        <v>122</v>
      </c>
      <c r="X50" s="185"/>
      <c r="Y50" s="185">
        <v>12000</v>
      </c>
      <c r="Z50" s="185">
        <v>12000</v>
      </c>
      <c r="AA50" s="185">
        <v>6000</v>
      </c>
      <c r="AB50" s="185" t="s">
        <v>447</v>
      </c>
      <c r="AC50" s="185"/>
      <c r="AD50" s="185" t="s">
        <v>129</v>
      </c>
      <c r="AE50" s="185"/>
      <c r="AF50" s="185" t="s">
        <v>569</v>
      </c>
      <c r="AG50" s="185" t="s">
        <v>560</v>
      </c>
      <c r="AH50" s="185" t="s">
        <v>162</v>
      </c>
      <c r="AI50" s="185" t="s">
        <v>163</v>
      </c>
      <c r="AJ50" s="185" t="s">
        <v>610</v>
      </c>
      <c r="AK50" s="185" t="s">
        <v>611</v>
      </c>
      <c r="AL50" s="185" t="s">
        <v>612</v>
      </c>
      <c r="AM50" s="185">
        <v>15924445427</v>
      </c>
      <c r="AN50" s="185"/>
      <c r="AO50" s="185"/>
      <c r="AP50" s="185"/>
      <c r="AQ50" s="185"/>
      <c r="AR50" s="185"/>
      <c r="AS50" s="185"/>
      <c r="AT50" s="186"/>
      <c r="AU50" s="186"/>
      <c r="AV50" s="186" t="s">
        <v>613</v>
      </c>
      <c r="AW50" s="186"/>
      <c r="AX50" s="186" t="s">
        <v>379</v>
      </c>
      <c r="AY50" s="186"/>
      <c r="AZ50" s="206" t="s">
        <v>613</v>
      </c>
      <c r="BA50" s="206" t="s">
        <v>614</v>
      </c>
      <c r="BB50" s="206" t="s">
        <v>615</v>
      </c>
      <c r="BC50" s="185" t="s">
        <v>386</v>
      </c>
      <c r="BD50" s="185"/>
      <c r="BE50" s="185"/>
      <c r="BF50" s="185"/>
      <c r="BG50" s="185"/>
      <c r="BH50" s="185"/>
      <c r="BI50" s="185"/>
      <c r="BJ50" s="185"/>
      <c r="BK50" s="185"/>
      <c r="BL50" s="186" t="str">
        <f t="shared" ref="BL50:BL64" si="9">IF(OR(BM50="是",BM50="无需办理"),IF(OR(BP50="是",BP50="无需办理"),IF(OR(BS50="是",BS50="无需办理"),IF(OR(CB50="是",CB50="无需办理"),IF(OR(CE50="是",CE50="无需办理"),IF(OR(CH50="是",CH50="无需办理"),IF(OR(CK50="是",CK50="无需办理"),IF(OR(CN50="是",CN50="无需办理"),IF(OR(CQ50="是",CQ50="无需办理"),"办结",""),""),""),""),""),""),""),""),"")</f>
        <v>办结</v>
      </c>
      <c r="BM50" s="185" t="s">
        <v>379</v>
      </c>
      <c r="BN50" s="185" t="s">
        <v>387</v>
      </c>
      <c r="BO50" s="185"/>
      <c r="BP50" s="185" t="s">
        <v>394</v>
      </c>
      <c r="BQ50" s="185"/>
      <c r="BR50" s="185"/>
      <c r="BS50" s="185" t="s">
        <v>394</v>
      </c>
      <c r="BT50" s="185"/>
      <c r="BU50" s="185"/>
      <c r="BV50" s="185"/>
      <c r="BW50" s="185"/>
      <c r="BX50" s="186" t="s">
        <v>394</v>
      </c>
      <c r="BY50" s="186" t="s">
        <v>394</v>
      </c>
      <c r="BZ50" s="185"/>
      <c r="CA50" s="185"/>
      <c r="CB50" s="185" t="s">
        <v>394</v>
      </c>
      <c r="CC50" s="185"/>
      <c r="CD50" s="185"/>
      <c r="CE50" s="185" t="s">
        <v>394</v>
      </c>
      <c r="CF50" s="185"/>
      <c r="CG50" s="185"/>
      <c r="CH50" s="185" t="s">
        <v>394</v>
      </c>
      <c r="CI50" s="185"/>
      <c r="CJ50" s="185"/>
      <c r="CK50" s="185" t="s">
        <v>394</v>
      </c>
      <c r="CL50" s="185"/>
      <c r="CM50" s="185"/>
      <c r="CN50" s="185" t="s">
        <v>394</v>
      </c>
      <c r="CO50" s="185"/>
      <c r="CP50" s="185"/>
      <c r="CQ50" s="185" t="s">
        <v>394</v>
      </c>
      <c r="CR50" s="185"/>
      <c r="CS50" s="185"/>
    </row>
    <row r="51" s="179" customFormat="1" ht="60" customHeight="1" spans="1:105">
      <c r="A51" s="185">
        <v>44</v>
      </c>
      <c r="B51" s="185" t="s">
        <v>164</v>
      </c>
      <c r="C51" s="185" t="s">
        <v>616</v>
      </c>
      <c r="D51" s="186" t="s">
        <v>374</v>
      </c>
      <c r="E51" s="206" t="s">
        <v>595</v>
      </c>
      <c r="F51" s="185" t="s">
        <v>441</v>
      </c>
      <c r="G51" s="185" t="s">
        <v>399</v>
      </c>
      <c r="H51" s="185">
        <v>2024</v>
      </c>
      <c r="I51" s="185">
        <v>202307</v>
      </c>
      <c r="J51" s="185">
        <v>202401</v>
      </c>
      <c r="K51" s="185">
        <v>202407</v>
      </c>
      <c r="L51" s="185" t="s">
        <v>14</v>
      </c>
      <c r="M51" s="185"/>
      <c r="N51" s="185"/>
      <c r="O51" s="185" t="s">
        <v>400</v>
      </c>
      <c r="P51" s="186" t="s">
        <v>401</v>
      </c>
      <c r="Q51" s="185" t="s">
        <v>379</v>
      </c>
      <c r="R51" s="186"/>
      <c r="S51" s="185" t="s">
        <v>402</v>
      </c>
      <c r="T51" s="185" t="s">
        <v>379</v>
      </c>
      <c r="U51" s="185" t="s">
        <v>379</v>
      </c>
      <c r="V51" s="185"/>
      <c r="W51" s="185" t="s">
        <v>15</v>
      </c>
      <c r="X51" s="185"/>
      <c r="Y51" s="185"/>
      <c r="Z51" s="185">
        <v>11000</v>
      </c>
      <c r="AA51" s="185">
        <v>7000</v>
      </c>
      <c r="AB51" s="185">
        <v>4.65</v>
      </c>
      <c r="AC51" s="185" t="s">
        <v>617</v>
      </c>
      <c r="AD51" s="185" t="s">
        <v>129</v>
      </c>
      <c r="AE51" s="185" t="s">
        <v>495</v>
      </c>
      <c r="AF51" s="185" t="s">
        <v>569</v>
      </c>
      <c r="AG51" s="185" t="s">
        <v>382</v>
      </c>
      <c r="AH51" s="185" t="s">
        <v>165</v>
      </c>
      <c r="AI51" s="185" t="s">
        <v>81</v>
      </c>
      <c r="AJ51" s="185" t="s">
        <v>618</v>
      </c>
      <c r="AK51" s="185">
        <v>13947229599</v>
      </c>
      <c r="AL51" s="185" t="s">
        <v>504</v>
      </c>
      <c r="AM51" s="186">
        <v>13500629607</v>
      </c>
      <c r="AN51" s="186">
        <v>27</v>
      </c>
      <c r="AO51" s="186">
        <v>0</v>
      </c>
      <c r="AP51" s="186"/>
      <c r="AQ51" s="186"/>
      <c r="AR51" s="186"/>
      <c r="AS51" s="186"/>
      <c r="AT51" s="186"/>
      <c r="AU51" s="186"/>
      <c r="AV51" s="186" t="s">
        <v>619</v>
      </c>
      <c r="AW51" s="186"/>
      <c r="AX51" s="205" t="s">
        <v>379</v>
      </c>
      <c r="AY51" s="205"/>
      <c r="AZ51" s="206" t="s">
        <v>620</v>
      </c>
      <c r="BA51" s="206"/>
      <c r="BB51" s="206"/>
      <c r="BC51" s="185" t="s">
        <v>386</v>
      </c>
      <c r="BD51" s="185"/>
      <c r="BE51" s="185"/>
      <c r="BF51" s="185"/>
      <c r="BG51" s="185"/>
      <c r="BH51" s="185"/>
      <c r="BI51" s="185"/>
      <c r="BJ51" s="185"/>
      <c r="BK51" s="185"/>
      <c r="BL51" s="186" t="str">
        <f t="shared" si="9"/>
        <v>办结</v>
      </c>
      <c r="BM51" s="186" t="s">
        <v>379</v>
      </c>
      <c r="BN51" s="186" t="s">
        <v>387</v>
      </c>
      <c r="BO51" s="186"/>
      <c r="BP51" s="186" t="s">
        <v>394</v>
      </c>
      <c r="BQ51" s="186"/>
      <c r="BR51" s="186"/>
      <c r="BS51" s="186" t="s">
        <v>394</v>
      </c>
      <c r="BT51" s="186"/>
      <c r="BU51" s="186"/>
      <c r="BV51" s="186"/>
      <c r="BW51" s="186"/>
      <c r="BX51" s="186" t="s">
        <v>394</v>
      </c>
      <c r="BY51" s="186" t="s">
        <v>394</v>
      </c>
      <c r="BZ51" s="186"/>
      <c r="CA51" s="186"/>
      <c r="CB51" s="186" t="s">
        <v>379</v>
      </c>
      <c r="CC51" s="186" t="s">
        <v>387</v>
      </c>
      <c r="CD51" s="186"/>
      <c r="CE51" s="186" t="s">
        <v>379</v>
      </c>
      <c r="CF51" s="186" t="s">
        <v>387</v>
      </c>
      <c r="CG51" s="186"/>
      <c r="CH51" s="186" t="s">
        <v>394</v>
      </c>
      <c r="CI51" s="186"/>
      <c r="CJ51" s="186"/>
      <c r="CK51" s="186" t="s">
        <v>394</v>
      </c>
      <c r="CL51" s="186"/>
      <c r="CM51" s="186"/>
      <c r="CN51" s="186" t="s">
        <v>394</v>
      </c>
      <c r="CO51" s="186"/>
      <c r="CP51" s="186"/>
      <c r="CQ51" s="186" t="s">
        <v>394</v>
      </c>
      <c r="CR51" s="186"/>
      <c r="CS51" s="186"/>
      <c r="CT51" s="221"/>
      <c r="CZ51" s="223">
        <f>Z51/10000</f>
        <v>1.1</v>
      </c>
      <c r="DA51" s="223">
        <f>AA51/10000</f>
        <v>0.7</v>
      </c>
    </row>
    <row r="52" s="179" customFormat="1" ht="60" customHeight="1" spans="1:105">
      <c r="A52" s="185">
        <v>45</v>
      </c>
      <c r="B52" s="185" t="s">
        <v>166</v>
      </c>
      <c r="C52" s="186" t="s">
        <v>621</v>
      </c>
      <c r="D52" s="186" t="s">
        <v>396</v>
      </c>
      <c r="E52" s="185" t="s">
        <v>397</v>
      </c>
      <c r="F52" s="185" t="s">
        <v>431</v>
      </c>
      <c r="G52" s="185" t="s">
        <v>463</v>
      </c>
      <c r="H52" s="185" t="s">
        <v>20</v>
      </c>
      <c r="I52" s="185">
        <v>202303</v>
      </c>
      <c r="J52" s="185">
        <v>202401</v>
      </c>
      <c r="K52" s="185">
        <v>202408</v>
      </c>
      <c r="L52" s="185" t="s">
        <v>14</v>
      </c>
      <c r="M52" s="185" t="s">
        <v>379</v>
      </c>
      <c r="N52" s="185"/>
      <c r="O52" s="185" t="s">
        <v>433</v>
      </c>
      <c r="P52" s="185" t="s">
        <v>434</v>
      </c>
      <c r="Q52" s="185"/>
      <c r="R52" s="185"/>
      <c r="S52" s="185" t="s">
        <v>435</v>
      </c>
      <c r="T52" s="185" t="s">
        <v>379</v>
      </c>
      <c r="U52" s="185" t="s">
        <v>379</v>
      </c>
      <c r="V52" s="185"/>
      <c r="W52" s="185" t="s">
        <v>15</v>
      </c>
      <c r="X52" s="185"/>
      <c r="Y52" s="185"/>
      <c r="Z52" s="185">
        <v>36971</v>
      </c>
      <c r="AA52" s="185">
        <v>20000</v>
      </c>
      <c r="AB52" s="185" t="s">
        <v>447</v>
      </c>
      <c r="AC52" s="185"/>
      <c r="AD52" s="185" t="s">
        <v>129</v>
      </c>
      <c r="AE52" s="185"/>
      <c r="AF52" s="185" t="s">
        <v>381</v>
      </c>
      <c r="AG52" s="185" t="s">
        <v>382</v>
      </c>
      <c r="AH52" s="185" t="s">
        <v>167</v>
      </c>
      <c r="AI52" s="185" t="s">
        <v>78</v>
      </c>
      <c r="AJ52" s="185"/>
      <c r="AK52" s="185"/>
      <c r="AL52" s="186" t="s">
        <v>457</v>
      </c>
      <c r="AM52" s="186">
        <v>13848539369</v>
      </c>
      <c r="AN52" s="186"/>
      <c r="AO52" s="186"/>
      <c r="AP52" s="186"/>
      <c r="AQ52" s="186"/>
      <c r="AR52" s="186"/>
      <c r="AS52" s="186"/>
      <c r="AT52" s="186"/>
      <c r="AU52" s="186"/>
      <c r="AV52" s="186" t="s">
        <v>622</v>
      </c>
      <c r="AW52" s="186"/>
      <c r="AX52" s="186" t="s">
        <v>379</v>
      </c>
      <c r="AY52" s="186"/>
      <c r="AZ52" s="206" t="s">
        <v>623</v>
      </c>
      <c r="BA52" s="206"/>
      <c r="BB52" s="206"/>
      <c r="BC52" s="185" t="s">
        <v>386</v>
      </c>
      <c r="BD52" s="185"/>
      <c r="BE52" s="185"/>
      <c r="BF52" s="185"/>
      <c r="BG52" s="185"/>
      <c r="BH52" s="185"/>
      <c r="BI52" s="185"/>
      <c r="BJ52" s="185"/>
      <c r="BK52" s="185"/>
      <c r="BL52" s="186" t="str">
        <f t="shared" si="9"/>
        <v>办结</v>
      </c>
      <c r="BM52" s="186" t="s">
        <v>379</v>
      </c>
      <c r="BN52" s="186" t="s">
        <v>387</v>
      </c>
      <c r="BO52" s="186"/>
      <c r="BP52" s="186" t="s">
        <v>394</v>
      </c>
      <c r="BQ52" s="186"/>
      <c r="BR52" s="186"/>
      <c r="BS52" s="186" t="s">
        <v>394</v>
      </c>
      <c r="BT52" s="186"/>
      <c r="BU52" s="186"/>
      <c r="BV52" s="186"/>
      <c r="BW52" s="186"/>
      <c r="BX52" s="186" t="s">
        <v>394</v>
      </c>
      <c r="BY52" s="186" t="s">
        <v>394</v>
      </c>
      <c r="BZ52" s="186"/>
      <c r="CA52" s="186"/>
      <c r="CB52" s="185" t="s">
        <v>394</v>
      </c>
      <c r="CC52" s="185"/>
      <c r="CD52" s="186"/>
      <c r="CE52" s="185" t="s">
        <v>394</v>
      </c>
      <c r="CF52" s="185"/>
      <c r="CG52" s="186"/>
      <c r="CH52" s="185" t="s">
        <v>394</v>
      </c>
      <c r="CI52" s="185"/>
      <c r="CJ52" s="186"/>
      <c r="CK52" s="185" t="s">
        <v>394</v>
      </c>
      <c r="CL52" s="185"/>
      <c r="CM52" s="186"/>
      <c r="CN52" s="185" t="s">
        <v>394</v>
      </c>
      <c r="CO52" s="185"/>
      <c r="CP52" s="186"/>
      <c r="CQ52" s="185" t="s">
        <v>394</v>
      </c>
      <c r="CR52" s="186"/>
      <c r="CS52" s="186"/>
      <c r="CT52" s="221" t="s">
        <v>386</v>
      </c>
      <c r="CU52" s="221"/>
      <c r="CV52" s="221"/>
      <c r="CW52" s="221"/>
      <c r="CX52" s="221"/>
      <c r="CZ52" s="223">
        <f>Z52/10000</f>
        <v>3.6971</v>
      </c>
      <c r="DA52" s="223">
        <f>AA52/10000</f>
        <v>2</v>
      </c>
    </row>
    <row r="53" s="179" customFormat="1" ht="60" customHeight="1" spans="1:102">
      <c r="A53" s="185">
        <v>46</v>
      </c>
      <c r="B53" s="185" t="s">
        <v>168</v>
      </c>
      <c r="C53" s="185" t="s">
        <v>624</v>
      </c>
      <c r="D53" s="186" t="s">
        <v>396</v>
      </c>
      <c r="E53" s="185" t="s">
        <v>397</v>
      </c>
      <c r="F53" s="185" t="s">
        <v>431</v>
      </c>
      <c r="G53" s="185" t="s">
        <v>625</v>
      </c>
      <c r="H53" s="185" t="s">
        <v>44</v>
      </c>
      <c r="I53" s="185"/>
      <c r="J53" s="185"/>
      <c r="K53" s="185">
        <v>202410</v>
      </c>
      <c r="L53" s="185" t="s">
        <v>14</v>
      </c>
      <c r="M53" s="185"/>
      <c r="N53" s="185"/>
      <c r="O53" s="185" t="s">
        <v>433</v>
      </c>
      <c r="P53" s="185" t="s">
        <v>434</v>
      </c>
      <c r="Q53" s="185"/>
      <c r="R53" s="185"/>
      <c r="S53" s="186" t="s">
        <v>435</v>
      </c>
      <c r="T53" s="185" t="s">
        <v>379</v>
      </c>
      <c r="U53" s="185" t="s">
        <v>379</v>
      </c>
      <c r="V53" s="185"/>
      <c r="W53" s="185" t="s">
        <v>15</v>
      </c>
      <c r="X53" s="185"/>
      <c r="Y53" s="185"/>
      <c r="Z53" s="185">
        <v>28790</v>
      </c>
      <c r="AA53" s="185">
        <v>25000</v>
      </c>
      <c r="AB53" s="185"/>
      <c r="AC53" s="185"/>
      <c r="AD53" s="185" t="s">
        <v>129</v>
      </c>
      <c r="AE53" s="185"/>
      <c r="AF53" s="185" t="s">
        <v>381</v>
      </c>
      <c r="AG53" s="185" t="s">
        <v>626</v>
      </c>
      <c r="AH53" s="185" t="s">
        <v>169</v>
      </c>
      <c r="AI53" s="185" t="s">
        <v>78</v>
      </c>
      <c r="AJ53" s="185"/>
      <c r="AK53" s="185"/>
      <c r="AL53" s="186" t="s">
        <v>457</v>
      </c>
      <c r="AM53" s="186">
        <v>13848539369</v>
      </c>
      <c r="AN53" s="185"/>
      <c r="AO53" s="185"/>
      <c r="AP53" s="185"/>
      <c r="AQ53" s="186"/>
      <c r="AR53" s="186"/>
      <c r="AS53" s="185"/>
      <c r="AT53" s="186"/>
      <c r="AU53" s="186"/>
      <c r="AV53" s="186" t="s">
        <v>626</v>
      </c>
      <c r="AW53" s="186"/>
      <c r="AX53" s="186" t="s">
        <v>379</v>
      </c>
      <c r="AY53" s="186"/>
      <c r="AZ53" s="206" t="s">
        <v>627</v>
      </c>
      <c r="BA53" s="206"/>
      <c r="BB53" s="206"/>
      <c r="BC53" s="185" t="s">
        <v>386</v>
      </c>
      <c r="BD53" s="185"/>
      <c r="BE53" s="185"/>
      <c r="BF53" s="185"/>
      <c r="BG53" s="185"/>
      <c r="BH53" s="185"/>
      <c r="BI53" s="185"/>
      <c r="BJ53" s="185"/>
      <c r="BK53" s="185"/>
      <c r="BL53" s="186" t="str">
        <f t="shared" si="9"/>
        <v>办结</v>
      </c>
      <c r="BM53" s="185" t="s">
        <v>379</v>
      </c>
      <c r="BN53" s="185"/>
      <c r="BO53" s="185"/>
      <c r="BP53" s="185" t="s">
        <v>394</v>
      </c>
      <c r="BQ53" s="185"/>
      <c r="BR53" s="185"/>
      <c r="BS53" s="185" t="s">
        <v>394</v>
      </c>
      <c r="BT53" s="185"/>
      <c r="BU53" s="185"/>
      <c r="BV53" s="185"/>
      <c r="BW53" s="185"/>
      <c r="BX53" s="186" t="s">
        <v>394</v>
      </c>
      <c r="BY53" s="186" t="s">
        <v>394</v>
      </c>
      <c r="BZ53" s="185"/>
      <c r="CA53" s="185"/>
      <c r="CB53" s="186" t="s">
        <v>394</v>
      </c>
      <c r="CC53" s="185"/>
      <c r="CD53" s="185"/>
      <c r="CE53" s="186" t="s">
        <v>394</v>
      </c>
      <c r="CF53" s="185"/>
      <c r="CG53" s="185"/>
      <c r="CH53" s="186" t="s">
        <v>394</v>
      </c>
      <c r="CI53" s="185"/>
      <c r="CJ53" s="185"/>
      <c r="CK53" s="186" t="s">
        <v>394</v>
      </c>
      <c r="CL53" s="185"/>
      <c r="CM53" s="185"/>
      <c r="CN53" s="186" t="s">
        <v>394</v>
      </c>
      <c r="CO53" s="185"/>
      <c r="CP53" s="185"/>
      <c r="CQ53" s="186" t="s">
        <v>394</v>
      </c>
      <c r="CR53" s="185"/>
      <c r="CS53" s="185"/>
      <c r="CT53" s="227"/>
      <c r="CU53" s="227"/>
      <c r="CV53" s="227"/>
      <c r="CW53" s="227"/>
      <c r="CX53" s="227"/>
    </row>
    <row r="54" s="179" customFormat="1" ht="60" customHeight="1" spans="1:102">
      <c r="A54" s="185">
        <v>47</v>
      </c>
      <c r="B54" s="185" t="s">
        <v>170</v>
      </c>
      <c r="C54" s="185" t="s">
        <v>628</v>
      </c>
      <c r="D54" s="186" t="s">
        <v>396</v>
      </c>
      <c r="E54" s="185" t="s">
        <v>397</v>
      </c>
      <c r="F54" s="185" t="s">
        <v>431</v>
      </c>
      <c r="G54" s="185" t="s">
        <v>625</v>
      </c>
      <c r="H54" s="185" t="s">
        <v>37</v>
      </c>
      <c r="I54" s="185"/>
      <c r="J54" s="185"/>
      <c r="K54" s="185">
        <v>202410</v>
      </c>
      <c r="L54" s="185" t="s">
        <v>14</v>
      </c>
      <c r="M54" s="185"/>
      <c r="N54" s="185"/>
      <c r="O54" s="185" t="s">
        <v>433</v>
      </c>
      <c r="P54" s="185" t="s">
        <v>434</v>
      </c>
      <c r="Q54" s="185"/>
      <c r="R54" s="185"/>
      <c r="S54" s="186" t="s">
        <v>435</v>
      </c>
      <c r="T54" s="185" t="s">
        <v>379</v>
      </c>
      <c r="U54" s="185" t="s">
        <v>379</v>
      </c>
      <c r="V54" s="185"/>
      <c r="W54" s="185" t="s">
        <v>15</v>
      </c>
      <c r="X54" s="185"/>
      <c r="Y54" s="185"/>
      <c r="Z54" s="185">
        <v>20775</v>
      </c>
      <c r="AA54" s="185">
        <v>16600</v>
      </c>
      <c r="AB54" s="185"/>
      <c r="AC54" s="185"/>
      <c r="AD54" s="185" t="s">
        <v>129</v>
      </c>
      <c r="AE54" s="185"/>
      <c r="AF54" s="185" t="s">
        <v>381</v>
      </c>
      <c r="AG54" s="185" t="s">
        <v>629</v>
      </c>
      <c r="AH54" s="185" t="s">
        <v>171</v>
      </c>
      <c r="AI54" s="185" t="s">
        <v>78</v>
      </c>
      <c r="AJ54" s="185"/>
      <c r="AK54" s="185"/>
      <c r="AL54" s="186" t="s">
        <v>457</v>
      </c>
      <c r="AM54" s="186">
        <v>13848539369</v>
      </c>
      <c r="AN54" s="185"/>
      <c r="AO54" s="185"/>
      <c r="AP54" s="185"/>
      <c r="AQ54" s="186"/>
      <c r="AR54" s="186"/>
      <c r="AS54" s="185"/>
      <c r="AT54" s="186"/>
      <c r="AU54" s="186"/>
      <c r="AV54" s="186" t="s">
        <v>629</v>
      </c>
      <c r="AW54" s="186"/>
      <c r="AX54" s="186" t="s">
        <v>379</v>
      </c>
      <c r="AY54" s="186"/>
      <c r="AZ54" s="206" t="s">
        <v>507</v>
      </c>
      <c r="BA54" s="206"/>
      <c r="BB54" s="206"/>
      <c r="BC54" s="185" t="s">
        <v>386</v>
      </c>
      <c r="BD54" s="185"/>
      <c r="BE54" s="185"/>
      <c r="BF54" s="185"/>
      <c r="BG54" s="185"/>
      <c r="BH54" s="185"/>
      <c r="BI54" s="185"/>
      <c r="BJ54" s="185"/>
      <c r="BK54" s="185"/>
      <c r="BL54" s="186" t="str">
        <f t="shared" si="9"/>
        <v>办结</v>
      </c>
      <c r="BM54" s="185" t="s">
        <v>379</v>
      </c>
      <c r="BN54" s="185"/>
      <c r="BO54" s="185"/>
      <c r="BP54" s="185" t="s">
        <v>394</v>
      </c>
      <c r="BQ54" s="185"/>
      <c r="BR54" s="185"/>
      <c r="BS54" s="185" t="s">
        <v>394</v>
      </c>
      <c r="BT54" s="185"/>
      <c r="BU54" s="185"/>
      <c r="BV54" s="185"/>
      <c r="BW54" s="185"/>
      <c r="BX54" s="186" t="s">
        <v>394</v>
      </c>
      <c r="BY54" s="186" t="s">
        <v>394</v>
      </c>
      <c r="BZ54" s="185"/>
      <c r="CA54" s="185"/>
      <c r="CB54" s="186" t="s">
        <v>394</v>
      </c>
      <c r="CC54" s="185"/>
      <c r="CD54" s="185"/>
      <c r="CE54" s="186" t="s">
        <v>394</v>
      </c>
      <c r="CF54" s="185"/>
      <c r="CG54" s="185"/>
      <c r="CH54" s="186" t="s">
        <v>394</v>
      </c>
      <c r="CI54" s="185"/>
      <c r="CJ54" s="185"/>
      <c r="CK54" s="186" t="s">
        <v>394</v>
      </c>
      <c r="CL54" s="185"/>
      <c r="CM54" s="185"/>
      <c r="CN54" s="186" t="s">
        <v>394</v>
      </c>
      <c r="CO54" s="185"/>
      <c r="CP54" s="185"/>
      <c r="CQ54" s="186" t="s">
        <v>394</v>
      </c>
      <c r="CR54" s="185"/>
      <c r="CS54" s="185"/>
      <c r="CT54" s="227"/>
      <c r="CU54" s="227"/>
      <c r="CV54" s="227"/>
      <c r="CW54" s="227"/>
      <c r="CX54" s="227"/>
    </row>
    <row r="55" s="179" customFormat="1" ht="60" customHeight="1" spans="1:102">
      <c r="A55" s="185">
        <v>48</v>
      </c>
      <c r="B55" s="185" t="s">
        <v>172</v>
      </c>
      <c r="C55" s="185" t="s">
        <v>630</v>
      </c>
      <c r="D55" s="186" t="s">
        <v>396</v>
      </c>
      <c r="E55" s="185" t="s">
        <v>397</v>
      </c>
      <c r="F55" s="185" t="s">
        <v>431</v>
      </c>
      <c r="G55" s="185"/>
      <c r="H55" s="185" t="s">
        <v>37</v>
      </c>
      <c r="I55" s="185"/>
      <c r="J55" s="185"/>
      <c r="K55" s="185">
        <v>202410</v>
      </c>
      <c r="L55" s="185" t="s">
        <v>14</v>
      </c>
      <c r="M55" s="185"/>
      <c r="N55" s="185"/>
      <c r="O55" s="185" t="s">
        <v>433</v>
      </c>
      <c r="P55" s="185" t="s">
        <v>434</v>
      </c>
      <c r="Q55" s="185"/>
      <c r="R55" s="185"/>
      <c r="S55" s="186" t="s">
        <v>435</v>
      </c>
      <c r="T55" s="185" t="s">
        <v>379</v>
      </c>
      <c r="U55" s="185" t="s">
        <v>379</v>
      </c>
      <c r="V55" s="185"/>
      <c r="W55" s="185" t="s">
        <v>15</v>
      </c>
      <c r="X55" s="185"/>
      <c r="Y55" s="185"/>
      <c r="Z55" s="185">
        <v>20600</v>
      </c>
      <c r="AA55" s="185">
        <v>15000</v>
      </c>
      <c r="AB55" s="185"/>
      <c r="AC55" s="185"/>
      <c r="AD55" s="185" t="s">
        <v>129</v>
      </c>
      <c r="AE55" s="185"/>
      <c r="AF55" s="185" t="s">
        <v>381</v>
      </c>
      <c r="AG55" s="185" t="s">
        <v>631</v>
      </c>
      <c r="AH55" s="185" t="s">
        <v>173</v>
      </c>
      <c r="AI55" s="185" t="s">
        <v>78</v>
      </c>
      <c r="AJ55" s="185"/>
      <c r="AK55" s="185"/>
      <c r="AL55" s="186" t="s">
        <v>457</v>
      </c>
      <c r="AM55" s="186">
        <v>13848539369</v>
      </c>
      <c r="AN55" s="185"/>
      <c r="AO55" s="185"/>
      <c r="AP55" s="185"/>
      <c r="AQ55" s="186"/>
      <c r="AR55" s="186"/>
      <c r="AS55" s="185"/>
      <c r="AT55" s="186"/>
      <c r="AU55" s="186"/>
      <c r="AV55" s="186" t="s">
        <v>631</v>
      </c>
      <c r="AW55" s="186"/>
      <c r="AX55" s="186" t="s">
        <v>379</v>
      </c>
      <c r="AY55" s="186"/>
      <c r="AZ55" s="206" t="s">
        <v>507</v>
      </c>
      <c r="BA55" s="206"/>
      <c r="BB55" s="206"/>
      <c r="BC55" s="185" t="s">
        <v>386</v>
      </c>
      <c r="BD55" s="185"/>
      <c r="BE55" s="185"/>
      <c r="BF55" s="185"/>
      <c r="BG55" s="185"/>
      <c r="BH55" s="185"/>
      <c r="BI55" s="185"/>
      <c r="BJ55" s="185"/>
      <c r="BK55" s="185"/>
      <c r="BL55" s="186" t="str">
        <f t="shared" si="9"/>
        <v>办结</v>
      </c>
      <c r="BM55" s="185" t="s">
        <v>379</v>
      </c>
      <c r="BN55" s="185"/>
      <c r="BO55" s="185"/>
      <c r="BP55" s="185" t="s">
        <v>394</v>
      </c>
      <c r="BQ55" s="185"/>
      <c r="BR55" s="185"/>
      <c r="BS55" s="185" t="s">
        <v>394</v>
      </c>
      <c r="BT55" s="185"/>
      <c r="BU55" s="185"/>
      <c r="BV55" s="185"/>
      <c r="BW55" s="185"/>
      <c r="BX55" s="186" t="s">
        <v>394</v>
      </c>
      <c r="BY55" s="186" t="s">
        <v>394</v>
      </c>
      <c r="BZ55" s="185"/>
      <c r="CA55" s="185"/>
      <c r="CB55" s="186" t="s">
        <v>394</v>
      </c>
      <c r="CC55" s="185"/>
      <c r="CD55" s="185"/>
      <c r="CE55" s="186" t="s">
        <v>394</v>
      </c>
      <c r="CF55" s="185"/>
      <c r="CG55" s="185"/>
      <c r="CH55" s="186" t="s">
        <v>394</v>
      </c>
      <c r="CI55" s="185"/>
      <c r="CJ55" s="185"/>
      <c r="CK55" s="186" t="s">
        <v>394</v>
      </c>
      <c r="CL55" s="185"/>
      <c r="CM55" s="185"/>
      <c r="CN55" s="186" t="s">
        <v>394</v>
      </c>
      <c r="CO55" s="185"/>
      <c r="CP55" s="185"/>
      <c r="CQ55" s="186" t="s">
        <v>394</v>
      </c>
      <c r="CR55" s="185"/>
      <c r="CS55" s="185"/>
      <c r="CT55" s="226"/>
      <c r="CU55" s="226"/>
      <c r="CV55" s="226"/>
      <c r="CW55" s="226"/>
      <c r="CX55" s="226"/>
    </row>
    <row r="56" s="179" customFormat="1" ht="60" customHeight="1" spans="1:102">
      <c r="A56" s="185">
        <v>49</v>
      </c>
      <c r="B56" s="185" t="s">
        <v>174</v>
      </c>
      <c r="C56" s="185" t="s">
        <v>632</v>
      </c>
      <c r="D56" s="186" t="s">
        <v>396</v>
      </c>
      <c r="E56" s="185" t="s">
        <v>397</v>
      </c>
      <c r="F56" s="185" t="s">
        <v>431</v>
      </c>
      <c r="G56" s="185"/>
      <c r="H56" s="185" t="s">
        <v>175</v>
      </c>
      <c r="I56" s="185"/>
      <c r="J56" s="185"/>
      <c r="K56" s="185">
        <v>202410</v>
      </c>
      <c r="L56" s="185" t="s">
        <v>14</v>
      </c>
      <c r="M56" s="185"/>
      <c r="N56" s="185"/>
      <c r="O56" s="185" t="s">
        <v>433</v>
      </c>
      <c r="P56" s="185" t="s">
        <v>434</v>
      </c>
      <c r="Q56" s="185"/>
      <c r="R56" s="185"/>
      <c r="S56" s="186" t="s">
        <v>435</v>
      </c>
      <c r="T56" s="185" t="s">
        <v>379</v>
      </c>
      <c r="U56" s="185" t="s">
        <v>379</v>
      </c>
      <c r="V56" s="185"/>
      <c r="W56" s="185" t="s">
        <v>15</v>
      </c>
      <c r="X56" s="185"/>
      <c r="Y56" s="185"/>
      <c r="Z56" s="185">
        <v>18795</v>
      </c>
      <c r="AA56" s="185">
        <v>15000</v>
      </c>
      <c r="AB56" s="185"/>
      <c r="AC56" s="185"/>
      <c r="AD56" s="185" t="s">
        <v>129</v>
      </c>
      <c r="AE56" s="185"/>
      <c r="AF56" s="185" t="s">
        <v>381</v>
      </c>
      <c r="AG56" s="185" t="s">
        <v>633</v>
      </c>
      <c r="AH56" s="185" t="s">
        <v>176</v>
      </c>
      <c r="AI56" s="185" t="s">
        <v>78</v>
      </c>
      <c r="AJ56" s="185"/>
      <c r="AK56" s="185"/>
      <c r="AL56" s="186" t="s">
        <v>457</v>
      </c>
      <c r="AM56" s="186">
        <v>13848539369</v>
      </c>
      <c r="AN56" s="185"/>
      <c r="AO56" s="185"/>
      <c r="AP56" s="185"/>
      <c r="AQ56" s="186"/>
      <c r="AR56" s="186"/>
      <c r="AS56" s="185"/>
      <c r="AT56" s="186"/>
      <c r="AU56" s="186"/>
      <c r="AV56" s="186" t="s">
        <v>633</v>
      </c>
      <c r="AW56" s="186"/>
      <c r="AX56" s="186" t="s">
        <v>379</v>
      </c>
      <c r="AY56" s="186"/>
      <c r="AZ56" s="206" t="s">
        <v>507</v>
      </c>
      <c r="BA56" s="206"/>
      <c r="BB56" s="206"/>
      <c r="BC56" s="185" t="s">
        <v>386</v>
      </c>
      <c r="BD56" s="185"/>
      <c r="BE56" s="185"/>
      <c r="BF56" s="185"/>
      <c r="BG56" s="185"/>
      <c r="BH56" s="185"/>
      <c r="BI56" s="185"/>
      <c r="BJ56" s="185"/>
      <c r="BK56" s="185"/>
      <c r="BL56" s="186" t="str">
        <f t="shared" si="9"/>
        <v>办结</v>
      </c>
      <c r="BM56" s="185" t="s">
        <v>379</v>
      </c>
      <c r="BN56" s="185"/>
      <c r="BO56" s="185"/>
      <c r="BP56" s="185" t="s">
        <v>394</v>
      </c>
      <c r="BQ56" s="185"/>
      <c r="BR56" s="185"/>
      <c r="BS56" s="185" t="s">
        <v>394</v>
      </c>
      <c r="BT56" s="185"/>
      <c r="BU56" s="185"/>
      <c r="BV56" s="185"/>
      <c r="BW56" s="185"/>
      <c r="BX56" s="186" t="s">
        <v>394</v>
      </c>
      <c r="BY56" s="186" t="s">
        <v>394</v>
      </c>
      <c r="BZ56" s="185"/>
      <c r="CA56" s="185"/>
      <c r="CB56" s="186" t="s">
        <v>394</v>
      </c>
      <c r="CC56" s="185"/>
      <c r="CD56" s="185"/>
      <c r="CE56" s="186" t="s">
        <v>394</v>
      </c>
      <c r="CF56" s="185"/>
      <c r="CG56" s="185"/>
      <c r="CH56" s="186" t="s">
        <v>394</v>
      </c>
      <c r="CI56" s="185"/>
      <c r="CJ56" s="185"/>
      <c r="CK56" s="186" t="s">
        <v>394</v>
      </c>
      <c r="CL56" s="185"/>
      <c r="CM56" s="185"/>
      <c r="CN56" s="186" t="s">
        <v>394</v>
      </c>
      <c r="CO56" s="185"/>
      <c r="CP56" s="185"/>
      <c r="CQ56" s="186" t="s">
        <v>394</v>
      </c>
      <c r="CR56" s="185"/>
      <c r="CS56" s="185"/>
      <c r="CT56" s="226"/>
      <c r="CU56" s="226"/>
      <c r="CV56" s="226"/>
      <c r="CW56" s="226"/>
      <c r="CX56" s="226"/>
    </row>
    <row r="57" s="179" customFormat="1" ht="60" customHeight="1" spans="1:102">
      <c r="A57" s="185">
        <v>50</v>
      </c>
      <c r="B57" s="185" t="s">
        <v>177</v>
      </c>
      <c r="C57" s="185" t="s">
        <v>634</v>
      </c>
      <c r="D57" s="186" t="s">
        <v>396</v>
      </c>
      <c r="E57" s="185" t="s">
        <v>397</v>
      </c>
      <c r="F57" s="185" t="s">
        <v>431</v>
      </c>
      <c r="G57" s="185"/>
      <c r="H57" s="185" t="s">
        <v>44</v>
      </c>
      <c r="I57" s="185"/>
      <c r="J57" s="185"/>
      <c r="K57" s="185">
        <v>202410</v>
      </c>
      <c r="L57" s="185" t="s">
        <v>14</v>
      </c>
      <c r="M57" s="185"/>
      <c r="N57" s="185"/>
      <c r="O57" s="185" t="s">
        <v>433</v>
      </c>
      <c r="P57" s="185" t="s">
        <v>434</v>
      </c>
      <c r="Q57" s="185"/>
      <c r="R57" s="185"/>
      <c r="S57" s="186" t="s">
        <v>435</v>
      </c>
      <c r="T57" s="185" t="s">
        <v>379</v>
      </c>
      <c r="U57" s="185" t="s">
        <v>379</v>
      </c>
      <c r="V57" s="185"/>
      <c r="W57" s="185" t="s">
        <v>15</v>
      </c>
      <c r="X57" s="185"/>
      <c r="Y57" s="185"/>
      <c r="Z57" s="185">
        <v>15668</v>
      </c>
      <c r="AA57" s="185">
        <v>12500</v>
      </c>
      <c r="AB57" s="185"/>
      <c r="AC57" s="185"/>
      <c r="AD57" s="185" t="s">
        <v>129</v>
      </c>
      <c r="AE57" s="185"/>
      <c r="AF57" s="185" t="s">
        <v>381</v>
      </c>
      <c r="AG57" s="185" t="s">
        <v>635</v>
      </c>
      <c r="AH57" s="185" t="s">
        <v>178</v>
      </c>
      <c r="AI57" s="185" t="s">
        <v>78</v>
      </c>
      <c r="AJ57" s="185"/>
      <c r="AK57" s="185"/>
      <c r="AL57" s="186" t="s">
        <v>457</v>
      </c>
      <c r="AM57" s="186">
        <v>13848539369</v>
      </c>
      <c r="AN57" s="185"/>
      <c r="AO57" s="185"/>
      <c r="AP57" s="185"/>
      <c r="AQ57" s="186"/>
      <c r="AR57" s="186"/>
      <c r="AS57" s="185"/>
      <c r="AT57" s="186"/>
      <c r="AU57" s="186"/>
      <c r="AV57" s="186" t="s">
        <v>635</v>
      </c>
      <c r="AW57" s="186"/>
      <c r="AX57" s="186" t="s">
        <v>379</v>
      </c>
      <c r="AY57" s="186"/>
      <c r="AZ57" s="206" t="s">
        <v>507</v>
      </c>
      <c r="BA57" s="206"/>
      <c r="BB57" s="206"/>
      <c r="BC57" s="185" t="s">
        <v>386</v>
      </c>
      <c r="BD57" s="185"/>
      <c r="BE57" s="185"/>
      <c r="BF57" s="185"/>
      <c r="BG57" s="185"/>
      <c r="BH57" s="185"/>
      <c r="BI57" s="185"/>
      <c r="BJ57" s="185"/>
      <c r="BK57" s="185"/>
      <c r="BL57" s="186" t="str">
        <f t="shared" si="9"/>
        <v>办结</v>
      </c>
      <c r="BM57" s="185" t="s">
        <v>379</v>
      </c>
      <c r="BN57" s="185"/>
      <c r="BO57" s="185"/>
      <c r="BP57" s="185" t="s">
        <v>394</v>
      </c>
      <c r="BQ57" s="185"/>
      <c r="BR57" s="185"/>
      <c r="BS57" s="185" t="s">
        <v>394</v>
      </c>
      <c r="BT57" s="185"/>
      <c r="BU57" s="185"/>
      <c r="BV57" s="185"/>
      <c r="BW57" s="185"/>
      <c r="BX57" s="186" t="s">
        <v>394</v>
      </c>
      <c r="BY57" s="186" t="s">
        <v>394</v>
      </c>
      <c r="BZ57" s="185"/>
      <c r="CA57" s="185"/>
      <c r="CB57" s="186" t="s">
        <v>394</v>
      </c>
      <c r="CC57" s="185"/>
      <c r="CD57" s="185"/>
      <c r="CE57" s="186" t="s">
        <v>394</v>
      </c>
      <c r="CF57" s="185"/>
      <c r="CG57" s="185"/>
      <c r="CH57" s="186" t="s">
        <v>394</v>
      </c>
      <c r="CI57" s="185"/>
      <c r="CJ57" s="185"/>
      <c r="CK57" s="186" t="s">
        <v>394</v>
      </c>
      <c r="CL57" s="185"/>
      <c r="CM57" s="185"/>
      <c r="CN57" s="186" t="s">
        <v>394</v>
      </c>
      <c r="CO57" s="185"/>
      <c r="CP57" s="185"/>
      <c r="CQ57" s="186" t="s">
        <v>394</v>
      </c>
      <c r="CR57" s="185"/>
      <c r="CS57" s="185"/>
      <c r="CT57" s="227"/>
      <c r="CU57" s="227"/>
      <c r="CV57" s="227"/>
      <c r="CW57" s="227"/>
      <c r="CX57" s="227"/>
    </row>
    <row r="58" s="179" customFormat="1" ht="60" customHeight="1" spans="1:102">
      <c r="A58" s="185">
        <v>51</v>
      </c>
      <c r="B58" s="185" t="s">
        <v>179</v>
      </c>
      <c r="C58" s="185" t="s">
        <v>636</v>
      </c>
      <c r="D58" s="186" t="s">
        <v>396</v>
      </c>
      <c r="E58" s="185" t="s">
        <v>397</v>
      </c>
      <c r="F58" s="185" t="s">
        <v>431</v>
      </c>
      <c r="G58" s="185"/>
      <c r="H58" s="185" t="s">
        <v>44</v>
      </c>
      <c r="I58" s="185"/>
      <c r="J58" s="185"/>
      <c r="K58" s="185">
        <v>202410</v>
      </c>
      <c r="L58" s="185" t="s">
        <v>14</v>
      </c>
      <c r="M58" s="185"/>
      <c r="N58" s="185"/>
      <c r="O58" s="185" t="s">
        <v>433</v>
      </c>
      <c r="P58" s="185" t="s">
        <v>434</v>
      </c>
      <c r="Q58" s="185"/>
      <c r="R58" s="185"/>
      <c r="S58" s="186" t="s">
        <v>435</v>
      </c>
      <c r="T58" s="185" t="s">
        <v>379</v>
      </c>
      <c r="U58" s="185" t="s">
        <v>379</v>
      </c>
      <c r="V58" s="185"/>
      <c r="W58" s="185" t="s">
        <v>15</v>
      </c>
      <c r="X58" s="185"/>
      <c r="Y58" s="185"/>
      <c r="Z58" s="185">
        <v>15542</v>
      </c>
      <c r="AA58" s="185">
        <v>12500</v>
      </c>
      <c r="AB58" s="185"/>
      <c r="AC58" s="185"/>
      <c r="AD58" s="185" t="s">
        <v>129</v>
      </c>
      <c r="AE58" s="185"/>
      <c r="AF58" s="185" t="s">
        <v>381</v>
      </c>
      <c r="AG58" s="185" t="s">
        <v>637</v>
      </c>
      <c r="AH58" s="185" t="s">
        <v>180</v>
      </c>
      <c r="AI58" s="185" t="s">
        <v>78</v>
      </c>
      <c r="AJ58" s="185"/>
      <c r="AK58" s="185"/>
      <c r="AL58" s="186" t="s">
        <v>457</v>
      </c>
      <c r="AM58" s="186">
        <v>13848539369</v>
      </c>
      <c r="AN58" s="185"/>
      <c r="AO58" s="185"/>
      <c r="AP58" s="185"/>
      <c r="AQ58" s="186"/>
      <c r="AR58" s="186"/>
      <c r="AS58" s="185"/>
      <c r="AT58" s="186"/>
      <c r="AU58" s="186"/>
      <c r="AV58" s="186" t="s">
        <v>637</v>
      </c>
      <c r="AW58" s="186"/>
      <c r="AX58" s="186" t="s">
        <v>379</v>
      </c>
      <c r="AY58" s="186"/>
      <c r="AZ58" s="206" t="s">
        <v>507</v>
      </c>
      <c r="BA58" s="206"/>
      <c r="BB58" s="206"/>
      <c r="BC58" s="185" t="s">
        <v>386</v>
      </c>
      <c r="BD58" s="185"/>
      <c r="BE58" s="185"/>
      <c r="BF58" s="185"/>
      <c r="BG58" s="185"/>
      <c r="BH58" s="185"/>
      <c r="BI58" s="185"/>
      <c r="BJ58" s="185"/>
      <c r="BK58" s="185"/>
      <c r="BL58" s="186" t="str">
        <f t="shared" si="9"/>
        <v>办结</v>
      </c>
      <c r="BM58" s="185" t="s">
        <v>379</v>
      </c>
      <c r="BN58" s="185"/>
      <c r="BO58" s="185"/>
      <c r="BP58" s="185" t="s">
        <v>394</v>
      </c>
      <c r="BQ58" s="185"/>
      <c r="BR58" s="185"/>
      <c r="BS58" s="185" t="s">
        <v>394</v>
      </c>
      <c r="BT58" s="185"/>
      <c r="BU58" s="185"/>
      <c r="BV58" s="185"/>
      <c r="BW58" s="185"/>
      <c r="BX58" s="186" t="s">
        <v>394</v>
      </c>
      <c r="BY58" s="186" t="s">
        <v>394</v>
      </c>
      <c r="BZ58" s="185"/>
      <c r="CA58" s="185"/>
      <c r="CB58" s="186" t="s">
        <v>394</v>
      </c>
      <c r="CC58" s="185"/>
      <c r="CD58" s="185"/>
      <c r="CE58" s="186" t="s">
        <v>394</v>
      </c>
      <c r="CF58" s="185"/>
      <c r="CG58" s="185"/>
      <c r="CH58" s="186" t="s">
        <v>394</v>
      </c>
      <c r="CI58" s="185"/>
      <c r="CJ58" s="185"/>
      <c r="CK58" s="186" t="s">
        <v>394</v>
      </c>
      <c r="CL58" s="185"/>
      <c r="CM58" s="185"/>
      <c r="CN58" s="186" t="s">
        <v>394</v>
      </c>
      <c r="CO58" s="185"/>
      <c r="CP58" s="185"/>
      <c r="CQ58" s="186" t="s">
        <v>394</v>
      </c>
      <c r="CR58" s="185"/>
      <c r="CS58" s="185"/>
      <c r="CT58" s="227"/>
      <c r="CU58" s="227"/>
      <c r="CV58" s="227"/>
      <c r="CW58" s="227"/>
      <c r="CX58" s="227"/>
    </row>
    <row r="59" s="179" customFormat="1" ht="60" customHeight="1" spans="1:102">
      <c r="A59" s="185">
        <v>52</v>
      </c>
      <c r="B59" s="185" t="s">
        <v>181</v>
      </c>
      <c r="C59" s="185" t="s">
        <v>638</v>
      </c>
      <c r="D59" s="186" t="s">
        <v>396</v>
      </c>
      <c r="E59" s="185" t="s">
        <v>397</v>
      </c>
      <c r="F59" s="185" t="s">
        <v>431</v>
      </c>
      <c r="G59" s="185"/>
      <c r="H59" s="185" t="s">
        <v>44</v>
      </c>
      <c r="I59" s="185"/>
      <c r="J59" s="185"/>
      <c r="K59" s="185">
        <v>202410</v>
      </c>
      <c r="L59" s="185" t="s">
        <v>14</v>
      </c>
      <c r="M59" s="185"/>
      <c r="N59" s="185"/>
      <c r="O59" s="185" t="s">
        <v>433</v>
      </c>
      <c r="P59" s="185" t="s">
        <v>434</v>
      </c>
      <c r="Q59" s="185"/>
      <c r="R59" s="185"/>
      <c r="S59" s="186" t="s">
        <v>435</v>
      </c>
      <c r="T59" s="185" t="s">
        <v>379</v>
      </c>
      <c r="U59" s="185" t="s">
        <v>379</v>
      </c>
      <c r="V59" s="185"/>
      <c r="W59" s="185" t="s">
        <v>15</v>
      </c>
      <c r="X59" s="185"/>
      <c r="Y59" s="185"/>
      <c r="Z59" s="185">
        <v>14588.5</v>
      </c>
      <c r="AA59" s="185">
        <v>11600</v>
      </c>
      <c r="AB59" s="185"/>
      <c r="AC59" s="185"/>
      <c r="AD59" s="185" t="s">
        <v>129</v>
      </c>
      <c r="AE59" s="185"/>
      <c r="AF59" s="185" t="s">
        <v>381</v>
      </c>
      <c r="AG59" s="185" t="s">
        <v>639</v>
      </c>
      <c r="AH59" s="185" t="s">
        <v>182</v>
      </c>
      <c r="AI59" s="185" t="s">
        <v>78</v>
      </c>
      <c r="AJ59" s="185"/>
      <c r="AK59" s="185"/>
      <c r="AL59" s="186" t="s">
        <v>457</v>
      </c>
      <c r="AM59" s="186">
        <v>13848539369</v>
      </c>
      <c r="AN59" s="185"/>
      <c r="AO59" s="185"/>
      <c r="AP59" s="185"/>
      <c r="AQ59" s="186"/>
      <c r="AR59" s="186"/>
      <c r="AS59" s="185"/>
      <c r="AT59" s="186"/>
      <c r="AU59" s="186"/>
      <c r="AV59" s="186" t="s">
        <v>639</v>
      </c>
      <c r="AW59" s="186"/>
      <c r="AX59" s="186" t="s">
        <v>379</v>
      </c>
      <c r="AY59" s="186"/>
      <c r="AZ59" s="206" t="s">
        <v>640</v>
      </c>
      <c r="BA59" s="206"/>
      <c r="BB59" s="206"/>
      <c r="BC59" s="185" t="s">
        <v>386</v>
      </c>
      <c r="BD59" s="185"/>
      <c r="BE59" s="185"/>
      <c r="BF59" s="185"/>
      <c r="BG59" s="185"/>
      <c r="BH59" s="185"/>
      <c r="BI59" s="185"/>
      <c r="BJ59" s="185"/>
      <c r="BK59" s="185"/>
      <c r="BL59" s="186" t="str">
        <f t="shared" si="9"/>
        <v>办结</v>
      </c>
      <c r="BM59" s="185" t="s">
        <v>379</v>
      </c>
      <c r="BN59" s="185"/>
      <c r="BO59" s="185"/>
      <c r="BP59" s="185" t="s">
        <v>394</v>
      </c>
      <c r="BQ59" s="185"/>
      <c r="BR59" s="185"/>
      <c r="BS59" s="185" t="s">
        <v>394</v>
      </c>
      <c r="BT59" s="185"/>
      <c r="BU59" s="185"/>
      <c r="BV59" s="185"/>
      <c r="BW59" s="185"/>
      <c r="BX59" s="186" t="s">
        <v>394</v>
      </c>
      <c r="BY59" s="186" t="s">
        <v>394</v>
      </c>
      <c r="BZ59" s="185"/>
      <c r="CA59" s="185"/>
      <c r="CB59" s="186" t="s">
        <v>394</v>
      </c>
      <c r="CC59" s="185"/>
      <c r="CD59" s="185"/>
      <c r="CE59" s="186" t="s">
        <v>394</v>
      </c>
      <c r="CF59" s="185"/>
      <c r="CG59" s="185"/>
      <c r="CH59" s="186" t="s">
        <v>394</v>
      </c>
      <c r="CI59" s="185"/>
      <c r="CJ59" s="185"/>
      <c r="CK59" s="186" t="s">
        <v>394</v>
      </c>
      <c r="CL59" s="185"/>
      <c r="CM59" s="185"/>
      <c r="CN59" s="186" t="s">
        <v>394</v>
      </c>
      <c r="CO59" s="185"/>
      <c r="CP59" s="185"/>
      <c r="CQ59" s="186" t="s">
        <v>394</v>
      </c>
      <c r="CR59" s="185"/>
      <c r="CS59" s="185"/>
      <c r="CT59" s="227"/>
      <c r="CU59" s="227"/>
      <c r="CV59" s="227"/>
      <c r="CW59" s="227"/>
      <c r="CX59" s="227"/>
    </row>
    <row r="60" s="179" customFormat="1" ht="60" customHeight="1" spans="1:102">
      <c r="A60" s="185">
        <v>53</v>
      </c>
      <c r="B60" s="185" t="s">
        <v>183</v>
      </c>
      <c r="C60" s="185" t="s">
        <v>641</v>
      </c>
      <c r="D60" s="186" t="s">
        <v>396</v>
      </c>
      <c r="E60" s="185" t="s">
        <v>397</v>
      </c>
      <c r="F60" s="185" t="s">
        <v>431</v>
      </c>
      <c r="G60" s="185"/>
      <c r="H60" s="185" t="s">
        <v>20</v>
      </c>
      <c r="I60" s="185"/>
      <c r="J60" s="185"/>
      <c r="K60" s="185">
        <v>202510</v>
      </c>
      <c r="L60" s="185" t="s">
        <v>14</v>
      </c>
      <c r="M60" s="185"/>
      <c r="N60" s="185"/>
      <c r="O60" s="185" t="s">
        <v>433</v>
      </c>
      <c r="P60" s="185" t="s">
        <v>434</v>
      </c>
      <c r="Q60" s="185"/>
      <c r="R60" s="185"/>
      <c r="S60" s="186"/>
      <c r="T60" s="185" t="s">
        <v>379</v>
      </c>
      <c r="U60" s="185" t="s">
        <v>386</v>
      </c>
      <c r="V60" s="185"/>
      <c r="W60" s="185" t="s">
        <v>15</v>
      </c>
      <c r="X60" s="185"/>
      <c r="Y60" s="185"/>
      <c r="Z60" s="185">
        <v>14332</v>
      </c>
      <c r="AA60" s="185">
        <v>12000</v>
      </c>
      <c r="AB60" s="185"/>
      <c r="AC60" s="185"/>
      <c r="AD60" s="185" t="s">
        <v>129</v>
      </c>
      <c r="AE60" s="185"/>
      <c r="AF60" s="185" t="s">
        <v>381</v>
      </c>
      <c r="AG60" s="185" t="s">
        <v>642</v>
      </c>
      <c r="AH60" s="185" t="s">
        <v>184</v>
      </c>
      <c r="AI60" s="185" t="s">
        <v>78</v>
      </c>
      <c r="AJ60" s="185"/>
      <c r="AK60" s="185"/>
      <c r="AL60" s="186" t="s">
        <v>457</v>
      </c>
      <c r="AM60" s="186">
        <v>13848539369</v>
      </c>
      <c r="AN60" s="185"/>
      <c r="AO60" s="185"/>
      <c r="AP60" s="185"/>
      <c r="AQ60" s="186"/>
      <c r="AR60" s="186"/>
      <c r="AS60" s="185"/>
      <c r="AT60" s="186"/>
      <c r="AU60" s="186"/>
      <c r="AV60" s="186" t="s">
        <v>642</v>
      </c>
      <c r="AW60" s="186"/>
      <c r="AX60" s="186" t="s">
        <v>379</v>
      </c>
      <c r="AY60" s="186"/>
      <c r="AZ60" s="206" t="s">
        <v>643</v>
      </c>
      <c r="BA60" s="206"/>
      <c r="BB60" s="206"/>
      <c r="BC60" s="185" t="s">
        <v>386</v>
      </c>
      <c r="BD60" s="185"/>
      <c r="BE60" s="185"/>
      <c r="BF60" s="185"/>
      <c r="BG60" s="185"/>
      <c r="BH60" s="185"/>
      <c r="BI60" s="185"/>
      <c r="BJ60" s="185"/>
      <c r="BK60" s="185"/>
      <c r="BL60" s="186" t="str">
        <f t="shared" si="9"/>
        <v>办结</v>
      </c>
      <c r="BM60" s="185" t="s">
        <v>379</v>
      </c>
      <c r="BN60" s="185"/>
      <c r="BO60" s="185"/>
      <c r="BP60" s="185" t="s">
        <v>394</v>
      </c>
      <c r="BQ60" s="185"/>
      <c r="BR60" s="185"/>
      <c r="BS60" s="185" t="s">
        <v>394</v>
      </c>
      <c r="BT60" s="185"/>
      <c r="BU60" s="185"/>
      <c r="BV60" s="185"/>
      <c r="BW60" s="185"/>
      <c r="BX60" s="186" t="s">
        <v>394</v>
      </c>
      <c r="BY60" s="186" t="s">
        <v>394</v>
      </c>
      <c r="BZ60" s="185"/>
      <c r="CA60" s="185"/>
      <c r="CB60" s="186" t="s">
        <v>394</v>
      </c>
      <c r="CC60" s="185"/>
      <c r="CD60" s="185"/>
      <c r="CE60" s="186" t="s">
        <v>394</v>
      </c>
      <c r="CF60" s="185"/>
      <c r="CG60" s="185"/>
      <c r="CH60" s="186" t="s">
        <v>394</v>
      </c>
      <c r="CI60" s="185"/>
      <c r="CJ60" s="185"/>
      <c r="CK60" s="186" t="s">
        <v>394</v>
      </c>
      <c r="CL60" s="185"/>
      <c r="CM60" s="185"/>
      <c r="CN60" s="186" t="s">
        <v>394</v>
      </c>
      <c r="CO60" s="185"/>
      <c r="CP60" s="185"/>
      <c r="CQ60" s="186" t="s">
        <v>394</v>
      </c>
      <c r="CR60" s="185"/>
      <c r="CS60" s="185"/>
      <c r="CT60" s="227"/>
      <c r="CU60" s="227"/>
      <c r="CV60" s="227"/>
      <c r="CW60" s="227"/>
      <c r="CX60" s="227"/>
    </row>
    <row r="61" s="179" customFormat="1" ht="60" customHeight="1" spans="1:102">
      <c r="A61" s="185">
        <v>54</v>
      </c>
      <c r="B61" s="185" t="s">
        <v>185</v>
      </c>
      <c r="C61" s="185" t="s">
        <v>644</v>
      </c>
      <c r="D61" s="186" t="s">
        <v>396</v>
      </c>
      <c r="E61" s="185" t="s">
        <v>397</v>
      </c>
      <c r="F61" s="185" t="s">
        <v>431</v>
      </c>
      <c r="G61" s="185"/>
      <c r="H61" s="185" t="s">
        <v>20</v>
      </c>
      <c r="I61" s="185"/>
      <c r="J61" s="185"/>
      <c r="K61" s="185">
        <v>202510</v>
      </c>
      <c r="L61" s="185" t="s">
        <v>14</v>
      </c>
      <c r="M61" s="185"/>
      <c r="N61" s="185"/>
      <c r="O61" s="185" t="s">
        <v>433</v>
      </c>
      <c r="P61" s="185" t="s">
        <v>434</v>
      </c>
      <c r="Q61" s="185"/>
      <c r="R61" s="185"/>
      <c r="S61" s="186"/>
      <c r="T61" s="185" t="s">
        <v>379</v>
      </c>
      <c r="U61" s="185" t="s">
        <v>386</v>
      </c>
      <c r="V61" s="185"/>
      <c r="W61" s="185" t="s">
        <v>15</v>
      </c>
      <c r="X61" s="185"/>
      <c r="Y61" s="185"/>
      <c r="Z61" s="185">
        <v>14046</v>
      </c>
      <c r="AA61" s="185">
        <v>12000</v>
      </c>
      <c r="AB61" s="185"/>
      <c r="AC61" s="185"/>
      <c r="AD61" s="185" t="s">
        <v>129</v>
      </c>
      <c r="AE61" s="185"/>
      <c r="AF61" s="185" t="s">
        <v>381</v>
      </c>
      <c r="AG61" s="185" t="s">
        <v>645</v>
      </c>
      <c r="AH61" s="185" t="s">
        <v>186</v>
      </c>
      <c r="AI61" s="185" t="s">
        <v>78</v>
      </c>
      <c r="AJ61" s="185"/>
      <c r="AK61" s="185"/>
      <c r="AL61" s="186" t="s">
        <v>457</v>
      </c>
      <c r="AM61" s="186">
        <v>13848539369</v>
      </c>
      <c r="AN61" s="185"/>
      <c r="AO61" s="185"/>
      <c r="AP61" s="185"/>
      <c r="AQ61" s="186"/>
      <c r="AR61" s="186"/>
      <c r="AS61" s="185"/>
      <c r="AT61" s="186"/>
      <c r="AU61" s="186"/>
      <c r="AV61" s="186" t="s">
        <v>645</v>
      </c>
      <c r="AW61" s="186"/>
      <c r="AX61" s="186" t="s">
        <v>379</v>
      </c>
      <c r="AY61" s="186"/>
      <c r="AZ61" s="206" t="s">
        <v>646</v>
      </c>
      <c r="BA61" s="206"/>
      <c r="BB61" s="206"/>
      <c r="BC61" s="185" t="s">
        <v>386</v>
      </c>
      <c r="BD61" s="185"/>
      <c r="BE61" s="185"/>
      <c r="BF61" s="185"/>
      <c r="BG61" s="185"/>
      <c r="BH61" s="185"/>
      <c r="BI61" s="185"/>
      <c r="BJ61" s="185"/>
      <c r="BK61" s="185"/>
      <c r="BL61" s="186" t="str">
        <f t="shared" si="9"/>
        <v>办结</v>
      </c>
      <c r="BM61" s="185" t="s">
        <v>379</v>
      </c>
      <c r="BN61" s="185"/>
      <c r="BO61" s="185"/>
      <c r="BP61" s="185" t="s">
        <v>394</v>
      </c>
      <c r="BQ61" s="185"/>
      <c r="BR61" s="185"/>
      <c r="BS61" s="185" t="s">
        <v>394</v>
      </c>
      <c r="BT61" s="185"/>
      <c r="BU61" s="185"/>
      <c r="BV61" s="185"/>
      <c r="BW61" s="185"/>
      <c r="BX61" s="186" t="s">
        <v>394</v>
      </c>
      <c r="BY61" s="186" t="s">
        <v>394</v>
      </c>
      <c r="BZ61" s="185"/>
      <c r="CA61" s="185"/>
      <c r="CB61" s="186" t="s">
        <v>394</v>
      </c>
      <c r="CC61" s="185"/>
      <c r="CD61" s="185"/>
      <c r="CE61" s="186" t="s">
        <v>394</v>
      </c>
      <c r="CF61" s="185"/>
      <c r="CG61" s="185"/>
      <c r="CH61" s="186" t="s">
        <v>394</v>
      </c>
      <c r="CI61" s="185"/>
      <c r="CJ61" s="185"/>
      <c r="CK61" s="186" t="s">
        <v>394</v>
      </c>
      <c r="CL61" s="185"/>
      <c r="CM61" s="185"/>
      <c r="CN61" s="186" t="s">
        <v>394</v>
      </c>
      <c r="CO61" s="185"/>
      <c r="CP61" s="185"/>
      <c r="CQ61" s="186" t="s">
        <v>394</v>
      </c>
      <c r="CR61" s="185"/>
      <c r="CS61" s="185"/>
      <c r="CT61" s="227"/>
      <c r="CU61" s="227"/>
      <c r="CV61" s="227"/>
      <c r="CW61" s="227"/>
      <c r="CX61" s="227"/>
    </row>
    <row r="62" s="179" customFormat="1" ht="60" customHeight="1" spans="1:102">
      <c r="A62" s="185">
        <v>55</v>
      </c>
      <c r="B62" s="185" t="s">
        <v>187</v>
      </c>
      <c r="C62" s="185" t="s">
        <v>647</v>
      </c>
      <c r="D62" s="186" t="s">
        <v>396</v>
      </c>
      <c r="E62" s="185" t="s">
        <v>397</v>
      </c>
      <c r="F62" s="185" t="s">
        <v>431</v>
      </c>
      <c r="G62" s="185" t="s">
        <v>565</v>
      </c>
      <c r="H62" s="185">
        <v>2024</v>
      </c>
      <c r="I62" s="185"/>
      <c r="J62" s="185"/>
      <c r="K62" s="185">
        <v>202410</v>
      </c>
      <c r="L62" s="185" t="s">
        <v>14</v>
      </c>
      <c r="M62" s="185"/>
      <c r="N62" s="185"/>
      <c r="O62" s="185" t="s">
        <v>433</v>
      </c>
      <c r="P62" s="185" t="s">
        <v>434</v>
      </c>
      <c r="Q62" s="185"/>
      <c r="R62" s="185"/>
      <c r="S62" s="186" t="s">
        <v>435</v>
      </c>
      <c r="T62" s="185" t="s">
        <v>379</v>
      </c>
      <c r="U62" s="185" t="s">
        <v>379</v>
      </c>
      <c r="V62" s="185"/>
      <c r="W62" s="185" t="s">
        <v>15</v>
      </c>
      <c r="X62" s="185"/>
      <c r="Y62" s="185"/>
      <c r="Z62" s="185">
        <v>13176</v>
      </c>
      <c r="AA62" s="185">
        <v>10500</v>
      </c>
      <c r="AB62" s="185" t="s">
        <v>447</v>
      </c>
      <c r="AC62" s="185"/>
      <c r="AD62" s="185" t="s">
        <v>129</v>
      </c>
      <c r="AE62" s="185"/>
      <c r="AF62" s="185" t="s">
        <v>569</v>
      </c>
      <c r="AG62" s="185" t="s">
        <v>648</v>
      </c>
      <c r="AH62" s="185" t="s">
        <v>188</v>
      </c>
      <c r="AI62" s="185" t="s">
        <v>71</v>
      </c>
      <c r="AJ62" s="185"/>
      <c r="AK62" s="185"/>
      <c r="AL62" s="185" t="s">
        <v>649</v>
      </c>
      <c r="AM62" s="185" t="s">
        <v>650</v>
      </c>
      <c r="AN62" s="185"/>
      <c r="AO62" s="185"/>
      <c r="AP62" s="185"/>
      <c r="AQ62" s="186"/>
      <c r="AR62" s="186"/>
      <c r="AS62" s="185"/>
      <c r="AT62" s="186"/>
      <c r="AU62" s="186"/>
      <c r="AV62" s="186" t="s">
        <v>648</v>
      </c>
      <c r="AW62" s="186"/>
      <c r="AX62" s="186" t="s">
        <v>379</v>
      </c>
      <c r="AY62" s="205"/>
      <c r="AZ62" s="206" t="s">
        <v>651</v>
      </c>
      <c r="BA62" s="206"/>
      <c r="BB62" s="206"/>
      <c r="BC62" s="185" t="s">
        <v>386</v>
      </c>
      <c r="BD62" s="185" t="s">
        <v>652</v>
      </c>
      <c r="BE62" s="185"/>
      <c r="BF62" s="185"/>
      <c r="BG62" s="185"/>
      <c r="BH62" s="185"/>
      <c r="BI62" s="185"/>
      <c r="BJ62" s="185"/>
      <c r="BK62" s="185"/>
      <c r="BL62" s="186" t="str">
        <f t="shared" si="9"/>
        <v>办结</v>
      </c>
      <c r="BM62" s="185" t="s">
        <v>379</v>
      </c>
      <c r="BN62" s="185"/>
      <c r="BO62" s="185"/>
      <c r="BP62" s="185" t="s">
        <v>394</v>
      </c>
      <c r="BQ62" s="185"/>
      <c r="BR62" s="185"/>
      <c r="BS62" s="185" t="s">
        <v>394</v>
      </c>
      <c r="BT62" s="185"/>
      <c r="BU62" s="185"/>
      <c r="BV62" s="185"/>
      <c r="BW62" s="185"/>
      <c r="BX62" s="186" t="s">
        <v>394</v>
      </c>
      <c r="BY62" s="186" t="s">
        <v>394</v>
      </c>
      <c r="BZ62" s="185"/>
      <c r="CA62" s="185"/>
      <c r="CB62" s="186" t="s">
        <v>394</v>
      </c>
      <c r="CC62" s="185"/>
      <c r="CD62" s="185"/>
      <c r="CE62" s="186" t="s">
        <v>394</v>
      </c>
      <c r="CF62" s="185"/>
      <c r="CG62" s="185"/>
      <c r="CH62" s="186" t="s">
        <v>394</v>
      </c>
      <c r="CI62" s="185"/>
      <c r="CJ62" s="185"/>
      <c r="CK62" s="186" t="s">
        <v>394</v>
      </c>
      <c r="CL62" s="185"/>
      <c r="CM62" s="185"/>
      <c r="CN62" s="186" t="s">
        <v>394</v>
      </c>
      <c r="CO62" s="185"/>
      <c r="CP62" s="185"/>
      <c r="CQ62" s="186" t="s">
        <v>394</v>
      </c>
      <c r="CR62" s="185"/>
      <c r="CS62" s="185"/>
      <c r="CT62" s="227"/>
      <c r="CU62" s="227"/>
      <c r="CV62" s="227"/>
      <c r="CW62" s="227"/>
      <c r="CX62" s="227"/>
    </row>
    <row r="63" s="179" customFormat="1" ht="60" customHeight="1" spans="1:105">
      <c r="A63" s="185">
        <v>56</v>
      </c>
      <c r="B63" s="185" t="s">
        <v>189</v>
      </c>
      <c r="C63" s="185" t="s">
        <v>653</v>
      </c>
      <c r="D63" s="186" t="s">
        <v>396</v>
      </c>
      <c r="E63" s="185" t="s">
        <v>397</v>
      </c>
      <c r="F63" s="185" t="s">
        <v>431</v>
      </c>
      <c r="G63" s="185" t="s">
        <v>565</v>
      </c>
      <c r="H63" s="185">
        <v>2024</v>
      </c>
      <c r="I63" s="185">
        <v>202306</v>
      </c>
      <c r="J63" s="185">
        <v>202403</v>
      </c>
      <c r="K63" s="185">
        <v>202412</v>
      </c>
      <c r="L63" s="185" t="s">
        <v>14</v>
      </c>
      <c r="M63" s="185" t="s">
        <v>379</v>
      </c>
      <c r="N63" s="185"/>
      <c r="O63" s="185" t="s">
        <v>433</v>
      </c>
      <c r="P63" s="185" t="s">
        <v>434</v>
      </c>
      <c r="Q63" s="185" t="s">
        <v>379</v>
      </c>
      <c r="R63" s="185"/>
      <c r="S63" s="185" t="s">
        <v>435</v>
      </c>
      <c r="T63" s="185" t="s">
        <v>379</v>
      </c>
      <c r="U63" s="185" t="s">
        <v>386</v>
      </c>
      <c r="V63" s="185"/>
      <c r="W63" s="185" t="s">
        <v>15</v>
      </c>
      <c r="X63" s="185"/>
      <c r="Y63" s="185">
        <v>10112</v>
      </c>
      <c r="Z63" s="185">
        <v>10112</v>
      </c>
      <c r="AA63" s="185">
        <v>5056</v>
      </c>
      <c r="AB63" s="185" t="s">
        <v>447</v>
      </c>
      <c r="AC63" s="185"/>
      <c r="AD63" s="185" t="s">
        <v>129</v>
      </c>
      <c r="AE63" s="185"/>
      <c r="AF63" s="185" t="s">
        <v>381</v>
      </c>
      <c r="AG63" s="185" t="s">
        <v>382</v>
      </c>
      <c r="AH63" s="185" t="s">
        <v>190</v>
      </c>
      <c r="AI63" s="185" t="s">
        <v>78</v>
      </c>
      <c r="AJ63" s="185" t="s">
        <v>654</v>
      </c>
      <c r="AK63" s="185" t="s">
        <v>655</v>
      </c>
      <c r="AL63" s="185" t="s">
        <v>656</v>
      </c>
      <c r="AM63" s="185">
        <v>13604726287</v>
      </c>
      <c r="AN63" s="185"/>
      <c r="AO63" s="185"/>
      <c r="AP63" s="185"/>
      <c r="AQ63" s="185"/>
      <c r="AR63" s="185"/>
      <c r="AS63" s="185"/>
      <c r="AT63" s="186"/>
      <c r="AU63" s="186"/>
      <c r="AV63" s="186" t="s">
        <v>622</v>
      </c>
      <c r="AW63" s="186"/>
      <c r="AX63" s="186" t="s">
        <v>379</v>
      </c>
      <c r="AY63" s="186"/>
      <c r="AZ63" s="206" t="s">
        <v>657</v>
      </c>
      <c r="BA63" s="206"/>
      <c r="BB63" s="206"/>
      <c r="BC63" s="185" t="s">
        <v>386</v>
      </c>
      <c r="BD63" s="185"/>
      <c r="BE63" s="185"/>
      <c r="BF63" s="185"/>
      <c r="BG63" s="185"/>
      <c r="BH63" s="185"/>
      <c r="BI63" s="185"/>
      <c r="BJ63" s="185"/>
      <c r="BK63" s="185"/>
      <c r="BL63" s="186" t="str">
        <f t="shared" si="9"/>
        <v>办结</v>
      </c>
      <c r="BM63" s="185" t="s">
        <v>379</v>
      </c>
      <c r="BN63" s="185" t="s">
        <v>387</v>
      </c>
      <c r="BO63" s="185"/>
      <c r="BP63" s="185" t="s">
        <v>394</v>
      </c>
      <c r="BQ63" s="185"/>
      <c r="BR63" s="185"/>
      <c r="BS63" s="185" t="s">
        <v>394</v>
      </c>
      <c r="BT63" s="185"/>
      <c r="BU63" s="185"/>
      <c r="BV63" s="185"/>
      <c r="BW63" s="185"/>
      <c r="BX63" s="186" t="s">
        <v>394</v>
      </c>
      <c r="BY63" s="186" t="s">
        <v>394</v>
      </c>
      <c r="BZ63" s="185"/>
      <c r="CA63" s="185"/>
      <c r="CB63" s="185" t="s">
        <v>379</v>
      </c>
      <c r="CC63" s="185" t="s">
        <v>387</v>
      </c>
      <c r="CD63" s="185"/>
      <c r="CE63" s="185" t="s">
        <v>379</v>
      </c>
      <c r="CF63" s="185" t="s">
        <v>387</v>
      </c>
      <c r="CG63" s="185"/>
      <c r="CH63" s="185" t="s">
        <v>394</v>
      </c>
      <c r="CI63" s="185"/>
      <c r="CJ63" s="185"/>
      <c r="CK63" s="185" t="s">
        <v>394</v>
      </c>
      <c r="CL63" s="185"/>
      <c r="CM63" s="185"/>
      <c r="CN63" s="185" t="s">
        <v>394</v>
      </c>
      <c r="CO63" s="185"/>
      <c r="CP63" s="185"/>
      <c r="CQ63" s="185" t="s">
        <v>394</v>
      </c>
      <c r="CR63" s="185"/>
      <c r="CS63" s="185"/>
      <c r="CT63" s="186"/>
      <c r="CU63" s="221"/>
      <c r="CV63" s="221"/>
      <c r="CW63" s="221"/>
      <c r="CX63" s="221"/>
      <c r="CZ63" s="223">
        <f>Z63/10000</f>
        <v>1.0112</v>
      </c>
      <c r="DA63" s="223">
        <f>AA63/10000</f>
        <v>0.5056</v>
      </c>
    </row>
    <row r="64" s="179" customFormat="1" ht="60" customHeight="1" spans="1:102">
      <c r="A64" s="185">
        <v>57</v>
      </c>
      <c r="B64" s="185" t="s">
        <v>227</v>
      </c>
      <c r="C64" s="185" t="s">
        <v>557</v>
      </c>
      <c r="D64" s="186" t="s">
        <v>374</v>
      </c>
      <c r="E64" s="206" t="s">
        <v>414</v>
      </c>
      <c r="F64" s="185" t="s">
        <v>406</v>
      </c>
      <c r="G64" s="185" t="s">
        <v>432</v>
      </c>
      <c r="H64" s="185">
        <v>2024</v>
      </c>
      <c r="I64" s="185">
        <v>202405</v>
      </c>
      <c r="J64" s="185">
        <v>202404</v>
      </c>
      <c r="K64" s="185">
        <v>202406</v>
      </c>
      <c r="L64" s="185" t="s">
        <v>14</v>
      </c>
      <c r="M64" s="185"/>
      <c r="N64" s="185"/>
      <c r="O64" s="185" t="s">
        <v>510</v>
      </c>
      <c r="P64" s="185"/>
      <c r="Q64" s="185"/>
      <c r="R64" s="185"/>
      <c r="S64" s="186" t="s">
        <v>510</v>
      </c>
      <c r="T64" s="185" t="s">
        <v>386</v>
      </c>
      <c r="U64" s="185" t="s">
        <v>379</v>
      </c>
      <c r="V64" s="185"/>
      <c r="W64" s="185" t="s">
        <v>69</v>
      </c>
      <c r="X64" s="185"/>
      <c r="Y64" s="185"/>
      <c r="Z64" s="185">
        <v>35000</v>
      </c>
      <c r="AA64" s="185">
        <v>30000</v>
      </c>
      <c r="AB64" s="185" t="s">
        <v>447</v>
      </c>
      <c r="AC64" s="185" t="s">
        <v>511</v>
      </c>
      <c r="AD64" s="185" t="s">
        <v>129</v>
      </c>
      <c r="AE64" s="185" t="s">
        <v>658</v>
      </c>
      <c r="AF64" s="185" t="s">
        <v>559</v>
      </c>
      <c r="AG64" s="185" t="s">
        <v>382</v>
      </c>
      <c r="AH64" s="185" t="s">
        <v>228</v>
      </c>
      <c r="AI64" s="185" t="s">
        <v>97</v>
      </c>
      <c r="AJ64" s="185" t="s">
        <v>406</v>
      </c>
      <c r="AK64" s="185">
        <v>13904725427</v>
      </c>
      <c r="AL64" s="185" t="s">
        <v>414</v>
      </c>
      <c r="AM64" s="185">
        <v>13848529557</v>
      </c>
      <c r="AN64" s="185" t="s">
        <v>659</v>
      </c>
      <c r="AO64" s="185"/>
      <c r="AP64" s="185"/>
      <c r="AQ64" s="186"/>
      <c r="AR64" s="186"/>
      <c r="AS64" s="185"/>
      <c r="AT64" s="186"/>
      <c r="AU64" s="186"/>
      <c r="AV64" s="186" t="s">
        <v>660</v>
      </c>
      <c r="AW64" s="186" t="s">
        <v>379</v>
      </c>
      <c r="AX64" s="205" t="s">
        <v>379</v>
      </c>
      <c r="AY64" s="205"/>
      <c r="AZ64" s="206" t="s">
        <v>661</v>
      </c>
      <c r="BA64" s="206"/>
      <c r="BB64" s="206" t="s">
        <v>662</v>
      </c>
      <c r="BC64" s="185" t="s">
        <v>386</v>
      </c>
      <c r="BD64" s="185"/>
      <c r="BE64" s="185"/>
      <c r="BF64" s="185"/>
      <c r="BG64" s="185"/>
      <c r="BH64" s="185"/>
      <c r="BI64" s="185"/>
      <c r="BJ64" s="185"/>
      <c r="BK64" s="185"/>
      <c r="BL64" s="186" t="str">
        <f t="shared" si="9"/>
        <v>办结</v>
      </c>
      <c r="BM64" s="185" t="s">
        <v>379</v>
      </c>
      <c r="BN64" s="185" t="s">
        <v>387</v>
      </c>
      <c r="BO64" s="185"/>
      <c r="BP64" s="185" t="s">
        <v>394</v>
      </c>
      <c r="BQ64" s="185"/>
      <c r="BR64" s="185"/>
      <c r="BS64" s="185" t="s">
        <v>394</v>
      </c>
      <c r="BT64" s="185"/>
      <c r="BU64" s="185"/>
      <c r="BV64" s="185"/>
      <c r="BW64" s="185"/>
      <c r="BX64" s="186" t="s">
        <v>394</v>
      </c>
      <c r="BY64" s="186" t="s">
        <v>394</v>
      </c>
      <c r="BZ64" s="185"/>
      <c r="CA64" s="185"/>
      <c r="CB64" s="185" t="s">
        <v>394</v>
      </c>
      <c r="CC64" s="185" t="s">
        <v>387</v>
      </c>
      <c r="CD64" s="185"/>
      <c r="CE64" s="185" t="s">
        <v>394</v>
      </c>
      <c r="CF64" s="185" t="s">
        <v>387</v>
      </c>
      <c r="CG64" s="185"/>
      <c r="CH64" s="185" t="s">
        <v>394</v>
      </c>
      <c r="CI64" s="185"/>
      <c r="CJ64" s="185"/>
      <c r="CK64" s="185" t="s">
        <v>394</v>
      </c>
      <c r="CL64" s="185"/>
      <c r="CM64" s="185"/>
      <c r="CN64" s="186" t="s">
        <v>394</v>
      </c>
      <c r="CO64" s="185"/>
      <c r="CP64" s="185"/>
      <c r="CQ64" s="185" t="s">
        <v>394</v>
      </c>
      <c r="CR64" s="185"/>
      <c r="CS64" s="185"/>
      <c r="CT64" s="185"/>
      <c r="CU64" s="185"/>
      <c r="CV64" s="185"/>
      <c r="CW64" s="185"/>
      <c r="CX64" s="185"/>
    </row>
    <row r="65" s="179" customFormat="1" ht="60" customHeight="1" spans="1:102">
      <c r="A65" s="185">
        <v>58</v>
      </c>
      <c r="B65" s="186" t="s">
        <v>233</v>
      </c>
      <c r="C65" s="186"/>
      <c r="D65" s="186" t="s">
        <v>482</v>
      </c>
      <c r="E65" s="185" t="s">
        <v>483</v>
      </c>
      <c r="F65" s="185" t="s">
        <v>484</v>
      </c>
      <c r="G65" s="185"/>
      <c r="H65" s="185" t="s">
        <v>133</v>
      </c>
      <c r="I65" s="186"/>
      <c r="J65" s="186"/>
      <c r="K65" s="186"/>
      <c r="L65" s="186" t="s">
        <v>95</v>
      </c>
      <c r="M65" s="186"/>
      <c r="N65" s="186"/>
      <c r="O65" s="186"/>
      <c r="P65" s="186"/>
      <c r="Q65" s="186"/>
      <c r="R65" s="186"/>
      <c r="S65" s="186"/>
      <c r="T65" s="185" t="s">
        <v>386</v>
      </c>
      <c r="U65" s="185" t="s">
        <v>386</v>
      </c>
      <c r="V65" s="186"/>
      <c r="W65" s="186" t="s">
        <v>69</v>
      </c>
      <c r="X65" s="186"/>
      <c r="Y65" s="186"/>
      <c r="Z65" s="186">
        <v>200000</v>
      </c>
      <c r="AA65" s="185">
        <v>37800</v>
      </c>
      <c r="AB65" s="185"/>
      <c r="AC65" s="185"/>
      <c r="AD65" s="185" t="s">
        <v>129</v>
      </c>
      <c r="AE65" s="186"/>
      <c r="AF65" s="185"/>
      <c r="AG65" s="185"/>
      <c r="AH65" s="186" t="s">
        <v>234</v>
      </c>
      <c r="AI65" s="186" t="s">
        <v>235</v>
      </c>
      <c r="AJ65" s="186"/>
      <c r="AK65" s="186"/>
      <c r="AL65" s="186" t="s">
        <v>483</v>
      </c>
      <c r="AM65" s="186">
        <v>2143062</v>
      </c>
      <c r="AN65" s="186"/>
      <c r="AO65" s="186"/>
      <c r="AP65" s="186"/>
      <c r="AQ65" s="186"/>
      <c r="AR65" s="186"/>
      <c r="AS65" s="186"/>
      <c r="AT65" s="186"/>
      <c r="AU65" s="186"/>
      <c r="AV65" s="186"/>
      <c r="AW65" s="186"/>
      <c r="AX65" s="205" t="s">
        <v>379</v>
      </c>
      <c r="AY65" s="205"/>
      <c r="AZ65" s="206" t="s">
        <v>663</v>
      </c>
      <c r="BA65" s="206" t="s">
        <v>664</v>
      </c>
      <c r="BB65" s="206"/>
      <c r="BC65" s="185"/>
      <c r="BD65" s="185"/>
      <c r="BE65" s="185"/>
      <c r="BF65" s="185"/>
      <c r="BG65" s="185"/>
      <c r="BH65" s="185"/>
      <c r="BI65" s="185"/>
      <c r="BJ65" s="185"/>
      <c r="BK65" s="185"/>
      <c r="BL65" s="186" t="s">
        <v>488</v>
      </c>
      <c r="BM65" s="186" t="s">
        <v>379</v>
      </c>
      <c r="BN65" s="186"/>
      <c r="BO65" s="186"/>
      <c r="BP65" s="186"/>
      <c r="BQ65" s="186"/>
      <c r="BR65" s="186"/>
      <c r="BS65" s="185" t="s">
        <v>394</v>
      </c>
      <c r="BT65" s="185"/>
      <c r="BU65" s="185"/>
      <c r="BV65" s="185"/>
      <c r="BW65" s="185"/>
      <c r="BX65" s="186" t="s">
        <v>394</v>
      </c>
      <c r="BY65" s="186" t="s">
        <v>394</v>
      </c>
      <c r="BZ65" s="186"/>
      <c r="CA65" s="186"/>
      <c r="CB65" s="185" t="s">
        <v>394</v>
      </c>
      <c r="CC65" s="186"/>
      <c r="CD65" s="186"/>
      <c r="CE65" s="185" t="s">
        <v>394</v>
      </c>
      <c r="CF65" s="186"/>
      <c r="CG65" s="186"/>
      <c r="CH65" s="185" t="s">
        <v>394</v>
      </c>
      <c r="CI65" s="186"/>
      <c r="CJ65" s="186"/>
      <c r="CK65" s="185" t="s">
        <v>394</v>
      </c>
      <c r="CL65" s="186"/>
      <c r="CM65" s="186"/>
      <c r="CN65" s="186" t="s">
        <v>394</v>
      </c>
      <c r="CO65" s="186"/>
      <c r="CP65" s="186"/>
      <c r="CQ65" s="185" t="s">
        <v>394</v>
      </c>
      <c r="CR65" s="186"/>
      <c r="CS65" s="186"/>
      <c r="CT65" s="186"/>
      <c r="CU65" s="186"/>
      <c r="CV65" s="186"/>
      <c r="CW65" s="186"/>
      <c r="CX65" s="186"/>
    </row>
    <row r="66" s="179" customFormat="1" ht="60" customHeight="1" spans="1:102">
      <c r="A66" s="185">
        <v>59</v>
      </c>
      <c r="B66" s="185" t="s">
        <v>236</v>
      </c>
      <c r="C66" s="185" t="s">
        <v>665</v>
      </c>
      <c r="D66" s="186" t="s">
        <v>482</v>
      </c>
      <c r="E66" s="185" t="s">
        <v>483</v>
      </c>
      <c r="F66" s="185" t="s">
        <v>484</v>
      </c>
      <c r="G66" s="185"/>
      <c r="H66" s="185">
        <v>2024</v>
      </c>
      <c r="I66" s="185"/>
      <c r="J66" s="185"/>
      <c r="K66" s="185">
        <v>202408</v>
      </c>
      <c r="L66" s="185" t="s">
        <v>95</v>
      </c>
      <c r="M66" s="185"/>
      <c r="N66" s="185"/>
      <c r="O66" s="185" t="s">
        <v>485</v>
      </c>
      <c r="P66" s="185"/>
      <c r="Q66" s="185"/>
      <c r="R66" s="185"/>
      <c r="S66" s="186" t="s">
        <v>485</v>
      </c>
      <c r="T66" s="185" t="s">
        <v>386</v>
      </c>
      <c r="U66" s="185" t="s">
        <v>379</v>
      </c>
      <c r="V66" s="186"/>
      <c r="W66" s="185" t="s">
        <v>69</v>
      </c>
      <c r="X66" s="185"/>
      <c r="Y66" s="185"/>
      <c r="Z66" s="185">
        <v>82300</v>
      </c>
      <c r="AA66" s="185">
        <v>82300</v>
      </c>
      <c r="AB66" s="185" t="s">
        <v>447</v>
      </c>
      <c r="AC66" s="185"/>
      <c r="AD66" s="185" t="s">
        <v>129</v>
      </c>
      <c r="AE66" s="185"/>
      <c r="AF66" s="185" t="s">
        <v>569</v>
      </c>
      <c r="AG66" s="185"/>
      <c r="AH66" s="185" t="s">
        <v>237</v>
      </c>
      <c r="AI66" s="185" t="s">
        <v>238</v>
      </c>
      <c r="AJ66" s="185"/>
      <c r="AK66" s="185"/>
      <c r="AL66" s="186" t="s">
        <v>483</v>
      </c>
      <c r="AM66" s="186">
        <v>2143062</v>
      </c>
      <c r="AN66" s="185"/>
      <c r="AO66" s="185"/>
      <c r="AP66" s="185"/>
      <c r="AQ66" s="186"/>
      <c r="AR66" s="186"/>
      <c r="AS66" s="185"/>
      <c r="AT66" s="186"/>
      <c r="AU66" s="186"/>
      <c r="AV66" s="186" t="s">
        <v>666</v>
      </c>
      <c r="AW66" s="186" t="s">
        <v>386</v>
      </c>
      <c r="AX66" s="205" t="s">
        <v>379</v>
      </c>
      <c r="AY66" s="205"/>
      <c r="AZ66" s="206" t="s">
        <v>667</v>
      </c>
      <c r="BA66" s="206" t="s">
        <v>668</v>
      </c>
      <c r="BB66" s="206"/>
      <c r="BC66" s="185" t="s">
        <v>386</v>
      </c>
      <c r="BD66" s="185"/>
      <c r="BE66" s="185"/>
      <c r="BF66" s="185"/>
      <c r="BG66" s="185"/>
      <c r="BH66" s="185"/>
      <c r="BI66" s="185"/>
      <c r="BJ66" s="185"/>
      <c r="BK66" s="185"/>
      <c r="BL66" s="186" t="s">
        <v>488</v>
      </c>
      <c r="BM66" s="185" t="s">
        <v>379</v>
      </c>
      <c r="BN66" s="185"/>
      <c r="BO66" s="185"/>
      <c r="BP66" s="186" t="s">
        <v>394</v>
      </c>
      <c r="BQ66" s="185"/>
      <c r="BR66" s="185"/>
      <c r="BS66" s="186" t="s">
        <v>394</v>
      </c>
      <c r="BT66" s="186"/>
      <c r="BU66" s="186"/>
      <c r="BV66" s="186"/>
      <c r="BW66" s="186"/>
      <c r="BX66" s="186" t="s">
        <v>394</v>
      </c>
      <c r="BY66" s="186" t="s">
        <v>394</v>
      </c>
      <c r="BZ66" s="185"/>
      <c r="CA66" s="185"/>
      <c r="CB66" s="186" t="s">
        <v>394</v>
      </c>
      <c r="CC66" s="185"/>
      <c r="CD66" s="185"/>
      <c r="CE66" s="186" t="s">
        <v>394</v>
      </c>
      <c r="CF66" s="185"/>
      <c r="CG66" s="185"/>
      <c r="CH66" s="186" t="s">
        <v>394</v>
      </c>
      <c r="CI66" s="185"/>
      <c r="CJ66" s="185"/>
      <c r="CK66" s="186" t="s">
        <v>394</v>
      </c>
      <c r="CL66" s="185"/>
      <c r="CM66" s="185"/>
      <c r="CN66" s="186" t="s">
        <v>394</v>
      </c>
      <c r="CO66" s="185"/>
      <c r="CP66" s="185"/>
      <c r="CQ66" s="186" t="s">
        <v>394</v>
      </c>
      <c r="CR66" s="185"/>
      <c r="CS66" s="185"/>
      <c r="CT66" s="185"/>
      <c r="CU66" s="185"/>
      <c r="CV66" s="185"/>
      <c r="CW66" s="185"/>
      <c r="CX66" s="185"/>
    </row>
    <row r="67" s="179" customFormat="1" ht="60" customHeight="1" spans="1:97">
      <c r="A67" s="185">
        <v>60</v>
      </c>
      <c r="B67" s="185" t="s">
        <v>239</v>
      </c>
      <c r="C67" s="185" t="s">
        <v>669</v>
      </c>
      <c r="D67" s="186" t="s">
        <v>482</v>
      </c>
      <c r="E67" s="185" t="s">
        <v>483</v>
      </c>
      <c r="F67" s="185" t="s">
        <v>484</v>
      </c>
      <c r="G67" s="185" t="s">
        <v>565</v>
      </c>
      <c r="H67" s="185" t="s">
        <v>133</v>
      </c>
      <c r="I67" s="185">
        <v>202306</v>
      </c>
      <c r="J67" s="185">
        <v>202404</v>
      </c>
      <c r="K67" s="185">
        <v>202512</v>
      </c>
      <c r="L67" s="185" t="s">
        <v>14</v>
      </c>
      <c r="M67" s="185"/>
      <c r="N67" s="185"/>
      <c r="O67" s="185" t="s">
        <v>485</v>
      </c>
      <c r="P67" s="185"/>
      <c r="Q67" s="185"/>
      <c r="R67" s="185"/>
      <c r="S67" s="185" t="s">
        <v>485</v>
      </c>
      <c r="T67" s="186" t="s">
        <v>386</v>
      </c>
      <c r="U67" s="185" t="s">
        <v>379</v>
      </c>
      <c r="V67" s="185"/>
      <c r="W67" s="185" t="s">
        <v>106</v>
      </c>
      <c r="X67" s="185"/>
      <c r="Y67" s="185">
        <v>12000</v>
      </c>
      <c r="Z67" s="185">
        <v>12000</v>
      </c>
      <c r="AA67" s="185">
        <v>6000</v>
      </c>
      <c r="AB67" s="185" t="s">
        <v>447</v>
      </c>
      <c r="AC67" s="185"/>
      <c r="AD67" s="185" t="s">
        <v>129</v>
      </c>
      <c r="AE67" s="185"/>
      <c r="AF67" s="185" t="s">
        <v>381</v>
      </c>
      <c r="AG67" s="185" t="s">
        <v>382</v>
      </c>
      <c r="AH67" s="185" t="s">
        <v>240</v>
      </c>
      <c r="AI67" s="185" t="s">
        <v>241</v>
      </c>
      <c r="AJ67" s="185" t="s">
        <v>670</v>
      </c>
      <c r="AK67" s="206">
        <v>13314863479</v>
      </c>
      <c r="AL67" s="185" t="s">
        <v>671</v>
      </c>
      <c r="AM67" s="206">
        <v>13314863479</v>
      </c>
      <c r="AN67" s="185"/>
      <c r="AO67" s="185"/>
      <c r="AP67" s="185"/>
      <c r="AQ67" s="185"/>
      <c r="AR67" s="185"/>
      <c r="AS67" s="185"/>
      <c r="AT67" s="186"/>
      <c r="AU67" s="186"/>
      <c r="AV67" s="186" t="s">
        <v>672</v>
      </c>
      <c r="AW67" s="186"/>
      <c r="AX67" s="205" t="s">
        <v>379</v>
      </c>
      <c r="AY67" s="264"/>
      <c r="AZ67" s="265" t="s">
        <v>673</v>
      </c>
      <c r="BA67" s="206"/>
      <c r="BB67" s="206"/>
      <c r="BC67" s="185" t="s">
        <v>386</v>
      </c>
      <c r="BD67" s="185"/>
      <c r="BE67" s="185"/>
      <c r="BF67" s="185"/>
      <c r="BG67" s="185"/>
      <c r="BH67" s="185"/>
      <c r="BI67" s="185"/>
      <c r="BJ67" s="185"/>
      <c r="BK67" s="185"/>
      <c r="BL67" s="186" t="s">
        <v>488</v>
      </c>
      <c r="BM67" s="185" t="s">
        <v>379</v>
      </c>
      <c r="BN67" s="185" t="s">
        <v>387</v>
      </c>
      <c r="BO67" s="185"/>
      <c r="BP67" s="185" t="s">
        <v>379</v>
      </c>
      <c r="BQ67" s="185" t="s">
        <v>388</v>
      </c>
      <c r="BR67" s="185" t="s">
        <v>389</v>
      </c>
      <c r="BS67" s="185" t="s">
        <v>379</v>
      </c>
      <c r="BT67" s="186" t="s">
        <v>390</v>
      </c>
      <c r="BU67" s="185"/>
      <c r="BV67" s="185"/>
      <c r="BW67" s="185"/>
      <c r="BX67" s="186" t="s">
        <v>394</v>
      </c>
      <c r="BY67" s="186" t="s">
        <v>394</v>
      </c>
      <c r="BZ67" s="185" t="s">
        <v>388</v>
      </c>
      <c r="CA67" s="185"/>
      <c r="CB67" s="185" t="s">
        <v>379</v>
      </c>
      <c r="CC67" s="185" t="s">
        <v>387</v>
      </c>
      <c r="CD67" s="185"/>
      <c r="CE67" s="185" t="s">
        <v>379</v>
      </c>
      <c r="CF67" s="185" t="s">
        <v>387</v>
      </c>
      <c r="CG67" s="185"/>
      <c r="CH67" s="185" t="s">
        <v>394</v>
      </c>
      <c r="CI67" s="185"/>
      <c r="CJ67" s="185"/>
      <c r="CK67" s="185" t="s">
        <v>394</v>
      </c>
      <c r="CL67" s="185"/>
      <c r="CM67" s="185"/>
      <c r="CN67" s="185" t="s">
        <v>394</v>
      </c>
      <c r="CO67" s="185"/>
      <c r="CP67" s="185"/>
      <c r="CQ67" s="185" t="s">
        <v>379</v>
      </c>
      <c r="CR67" s="185" t="s">
        <v>388</v>
      </c>
      <c r="CS67" s="185"/>
    </row>
    <row r="68" s="179" customFormat="1" ht="60" customHeight="1" spans="1:97">
      <c r="A68" s="185">
        <v>61</v>
      </c>
      <c r="B68" s="185" t="s">
        <v>259</v>
      </c>
      <c r="C68" s="185" t="s">
        <v>674</v>
      </c>
      <c r="D68" s="186" t="s">
        <v>545</v>
      </c>
      <c r="E68" s="185" t="s">
        <v>520</v>
      </c>
      <c r="F68" s="185" t="s">
        <v>546</v>
      </c>
      <c r="G68" s="185"/>
      <c r="H68" s="185" t="s">
        <v>133</v>
      </c>
      <c r="I68" s="185">
        <v>202308</v>
      </c>
      <c r="J68" s="185">
        <v>202402</v>
      </c>
      <c r="K68" s="185">
        <v>202510</v>
      </c>
      <c r="L68" s="186" t="s">
        <v>95</v>
      </c>
      <c r="M68" s="186"/>
      <c r="N68" s="186"/>
      <c r="O68" s="186" t="s">
        <v>485</v>
      </c>
      <c r="P68" s="186"/>
      <c r="Q68" s="186"/>
      <c r="R68" s="186"/>
      <c r="S68" s="186" t="s">
        <v>485</v>
      </c>
      <c r="T68" s="186" t="s">
        <v>386</v>
      </c>
      <c r="U68" s="185" t="s">
        <v>386</v>
      </c>
      <c r="V68" s="185" t="s">
        <v>519</v>
      </c>
      <c r="W68" s="185" t="s">
        <v>122</v>
      </c>
      <c r="X68" s="185"/>
      <c r="Y68" s="185"/>
      <c r="Z68" s="185">
        <v>17597</v>
      </c>
      <c r="AA68" s="185">
        <v>13000</v>
      </c>
      <c r="AB68" s="185" t="s">
        <v>447</v>
      </c>
      <c r="AC68" s="185"/>
      <c r="AD68" s="185" t="s">
        <v>129</v>
      </c>
      <c r="AE68" s="185"/>
      <c r="AF68" s="185" t="s">
        <v>569</v>
      </c>
      <c r="AG68" s="185" t="s">
        <v>382</v>
      </c>
      <c r="AH68" s="185" t="s">
        <v>260</v>
      </c>
      <c r="AI68" s="185" t="s">
        <v>124</v>
      </c>
      <c r="AJ68" s="185"/>
      <c r="AK68" s="185"/>
      <c r="AL68" s="185" t="s">
        <v>675</v>
      </c>
      <c r="AM68" s="185">
        <v>13684727004</v>
      </c>
      <c r="AN68" s="185"/>
      <c r="AO68" s="185"/>
      <c r="AP68" s="185"/>
      <c r="AQ68" s="185"/>
      <c r="AR68" s="185"/>
      <c r="AS68" s="185"/>
      <c r="AT68" s="186"/>
      <c r="AU68" s="186"/>
      <c r="AV68" s="186" t="s">
        <v>676</v>
      </c>
      <c r="AW68" s="186"/>
      <c r="AX68" s="186" t="s">
        <v>379</v>
      </c>
      <c r="AY68" s="186"/>
      <c r="AZ68" s="206" t="s">
        <v>677</v>
      </c>
      <c r="BA68" s="206"/>
      <c r="BB68" s="206"/>
      <c r="BC68" s="185" t="s">
        <v>386</v>
      </c>
      <c r="BD68" s="185"/>
      <c r="BE68" s="185"/>
      <c r="BF68" s="185"/>
      <c r="BG68" s="185"/>
      <c r="BH68" s="185"/>
      <c r="BI68" s="185"/>
      <c r="BJ68" s="185"/>
      <c r="BK68" s="185"/>
      <c r="BL68" s="186" t="str">
        <f>IF(OR(BM68="是",BM68="无需办理"),IF(OR(BP68="是",BP68="无需办理"),IF(OR(BS68="是",BS68="无需办理"),IF(OR(CB68="是",CB68="无需办理"),IF(OR(CE68="是",CE68="无需办理"),IF(OR(CH68="是",CH68="无需办理"),IF(OR(CK68="是",CK68="无需办理"),IF(OR(CN68="是",CN68="无需办理"),IF(OR(CQ68="是",CQ68="无需办理"),"办结",""),""),""),""),""),""),""),""),"")</f>
        <v>办结</v>
      </c>
      <c r="BM68" s="185" t="s">
        <v>379</v>
      </c>
      <c r="BN68" s="185" t="s">
        <v>387</v>
      </c>
      <c r="BO68" s="185"/>
      <c r="BP68" s="185" t="s">
        <v>394</v>
      </c>
      <c r="BQ68" s="185"/>
      <c r="BR68" s="185"/>
      <c r="BS68" s="185" t="s">
        <v>394</v>
      </c>
      <c r="BT68" s="185"/>
      <c r="BU68" s="185"/>
      <c r="BV68" s="185"/>
      <c r="BW68" s="185"/>
      <c r="BX68" s="186" t="s">
        <v>394</v>
      </c>
      <c r="BY68" s="186" t="s">
        <v>394</v>
      </c>
      <c r="BZ68" s="185"/>
      <c r="CA68" s="185"/>
      <c r="CB68" s="185" t="s">
        <v>394</v>
      </c>
      <c r="CC68" s="185"/>
      <c r="CD68" s="185"/>
      <c r="CE68" s="185" t="s">
        <v>394</v>
      </c>
      <c r="CF68" s="185"/>
      <c r="CG68" s="185"/>
      <c r="CH68" s="185" t="s">
        <v>394</v>
      </c>
      <c r="CI68" s="185"/>
      <c r="CJ68" s="185"/>
      <c r="CK68" s="185" t="s">
        <v>394</v>
      </c>
      <c r="CL68" s="185"/>
      <c r="CM68" s="185"/>
      <c r="CN68" s="185" t="s">
        <v>394</v>
      </c>
      <c r="CO68" s="185"/>
      <c r="CP68" s="185"/>
      <c r="CQ68" s="185" t="s">
        <v>394</v>
      </c>
      <c r="CR68" s="185"/>
      <c r="CS68" s="185"/>
    </row>
    <row r="69" s="179" customFormat="1" ht="60" customHeight="1" spans="1:100">
      <c r="A69" s="185">
        <v>62</v>
      </c>
      <c r="B69" s="186" t="s">
        <v>261</v>
      </c>
      <c r="C69" s="186" t="s">
        <v>678</v>
      </c>
      <c r="D69" s="186" t="s">
        <v>545</v>
      </c>
      <c r="E69" s="185" t="s">
        <v>520</v>
      </c>
      <c r="F69" s="185" t="s">
        <v>546</v>
      </c>
      <c r="G69" s="185"/>
      <c r="H69" s="186" t="s">
        <v>133</v>
      </c>
      <c r="I69" s="186">
        <v>202307</v>
      </c>
      <c r="J69" s="186">
        <v>202403</v>
      </c>
      <c r="K69" s="186">
        <v>202508</v>
      </c>
      <c r="L69" s="186" t="s">
        <v>95</v>
      </c>
      <c r="M69" s="186"/>
      <c r="N69" s="186"/>
      <c r="O69" s="186" t="s">
        <v>485</v>
      </c>
      <c r="P69" s="186"/>
      <c r="Q69" s="186"/>
      <c r="R69" s="186"/>
      <c r="S69" s="186" t="s">
        <v>485</v>
      </c>
      <c r="T69" s="186" t="s">
        <v>386</v>
      </c>
      <c r="U69" s="185" t="s">
        <v>379</v>
      </c>
      <c r="V69" s="186"/>
      <c r="W69" s="186" t="s">
        <v>122</v>
      </c>
      <c r="X69" s="186"/>
      <c r="Y69" s="186"/>
      <c r="Z69" s="186">
        <v>17000</v>
      </c>
      <c r="AA69" s="185">
        <v>13000</v>
      </c>
      <c r="AB69" s="185" t="s">
        <v>447</v>
      </c>
      <c r="AC69" s="185" t="s">
        <v>547</v>
      </c>
      <c r="AD69" s="186" t="s">
        <v>129</v>
      </c>
      <c r="AE69" s="186" t="s">
        <v>679</v>
      </c>
      <c r="AF69" s="185" t="s">
        <v>569</v>
      </c>
      <c r="AG69" s="185" t="s">
        <v>382</v>
      </c>
      <c r="AH69" s="186" t="s">
        <v>262</v>
      </c>
      <c r="AI69" s="186" t="s">
        <v>124</v>
      </c>
      <c r="AJ69" s="186"/>
      <c r="AK69" s="186"/>
      <c r="AL69" s="186" t="s">
        <v>548</v>
      </c>
      <c r="AM69" s="186">
        <v>5225137</v>
      </c>
      <c r="AN69" s="186">
        <v>52</v>
      </c>
      <c r="AO69" s="186" t="s">
        <v>549</v>
      </c>
      <c r="AP69" s="186"/>
      <c r="AQ69" s="186"/>
      <c r="AR69" s="186"/>
      <c r="AS69" s="186"/>
      <c r="AT69" s="186"/>
      <c r="AU69" s="186"/>
      <c r="AV69" s="186" t="s">
        <v>676</v>
      </c>
      <c r="AW69" s="186"/>
      <c r="AX69" s="186" t="s">
        <v>379</v>
      </c>
      <c r="AY69" s="186"/>
      <c r="AZ69" s="265" t="s">
        <v>680</v>
      </c>
      <c r="BA69" s="206"/>
      <c r="BB69" s="206"/>
      <c r="BC69" s="185" t="s">
        <v>386</v>
      </c>
      <c r="BD69" s="185"/>
      <c r="BE69" s="185"/>
      <c r="BF69" s="185"/>
      <c r="BG69" s="185"/>
      <c r="BH69" s="185"/>
      <c r="BI69" s="185"/>
      <c r="BJ69" s="185"/>
      <c r="BK69" s="185"/>
      <c r="BL69" s="186" t="str">
        <f>IF(OR(BM69="是",BM69="无需办理"),IF(OR(BP69="是",BP69="无需办理"),IF(OR(BS69="是",BS69="无需办理"),IF(OR(CB69="是",CB69="无需办理"),IF(OR(CE69="是",CE69="无需办理"),IF(OR(CH69="是",CH69="无需办理"),IF(OR(CK69="是",CK69="无需办理"),IF(OR(CN69="是",CN69="无需办理"),IF(OR(CQ69="是",CQ69="无需办理"),"办结",""),""),""),""),""),""),""),""),"")</f>
        <v>办结</v>
      </c>
      <c r="BM69" s="186" t="s">
        <v>379</v>
      </c>
      <c r="BN69" s="186" t="s">
        <v>387</v>
      </c>
      <c r="BO69" s="186"/>
      <c r="BP69" s="186" t="s">
        <v>394</v>
      </c>
      <c r="BQ69" s="186"/>
      <c r="BR69" s="186"/>
      <c r="BS69" s="186" t="s">
        <v>394</v>
      </c>
      <c r="BT69" s="186"/>
      <c r="BU69" s="186"/>
      <c r="BV69" s="186"/>
      <c r="BW69" s="186"/>
      <c r="BX69" s="186" t="s">
        <v>394</v>
      </c>
      <c r="BY69" s="186" t="s">
        <v>394</v>
      </c>
      <c r="BZ69" s="186"/>
      <c r="CA69" s="186"/>
      <c r="CB69" s="186" t="s">
        <v>394</v>
      </c>
      <c r="CC69" s="186"/>
      <c r="CD69" s="186"/>
      <c r="CE69" s="186" t="s">
        <v>394</v>
      </c>
      <c r="CF69" s="186"/>
      <c r="CG69" s="186"/>
      <c r="CH69" s="186" t="s">
        <v>394</v>
      </c>
      <c r="CI69" s="186"/>
      <c r="CJ69" s="186"/>
      <c r="CK69" s="186" t="s">
        <v>394</v>
      </c>
      <c r="CL69" s="186"/>
      <c r="CM69" s="186"/>
      <c r="CN69" s="186" t="s">
        <v>394</v>
      </c>
      <c r="CO69" s="186"/>
      <c r="CP69" s="186"/>
      <c r="CQ69" s="186" t="s">
        <v>394</v>
      </c>
      <c r="CR69" s="186"/>
      <c r="CS69" s="186"/>
      <c r="CT69" s="221"/>
      <c r="CU69" s="179" t="s">
        <v>681</v>
      </c>
      <c r="CV69" s="179" t="s">
        <v>682</v>
      </c>
    </row>
    <row r="70" s="179" customFormat="1" ht="60" customHeight="1" spans="1:98">
      <c r="A70" s="185">
        <v>63</v>
      </c>
      <c r="B70" s="186" t="s">
        <v>263</v>
      </c>
      <c r="C70" s="186"/>
      <c r="D70" s="186" t="s">
        <v>545</v>
      </c>
      <c r="E70" s="185" t="s">
        <v>520</v>
      </c>
      <c r="F70" s="185" t="s">
        <v>546</v>
      </c>
      <c r="G70" s="185" t="s">
        <v>683</v>
      </c>
      <c r="H70" s="186" t="s">
        <v>133</v>
      </c>
      <c r="I70" s="186"/>
      <c r="J70" s="186"/>
      <c r="K70" s="186"/>
      <c r="L70" s="186" t="s">
        <v>95</v>
      </c>
      <c r="M70" s="186"/>
      <c r="N70" s="186"/>
      <c r="O70" s="186"/>
      <c r="P70" s="186"/>
      <c r="Q70" s="186"/>
      <c r="R70" s="186"/>
      <c r="S70" s="186"/>
      <c r="T70" s="185" t="s">
        <v>386</v>
      </c>
      <c r="U70" s="185" t="s">
        <v>386</v>
      </c>
      <c r="V70" s="186"/>
      <c r="W70" s="186" t="s">
        <v>122</v>
      </c>
      <c r="X70" s="186"/>
      <c r="Y70" s="186"/>
      <c r="Z70" s="186">
        <v>12550</v>
      </c>
      <c r="AA70" s="185">
        <v>6000</v>
      </c>
      <c r="AB70" s="185"/>
      <c r="AC70" s="185"/>
      <c r="AD70" s="185" t="s">
        <v>129</v>
      </c>
      <c r="AE70" s="186"/>
      <c r="AF70" s="185"/>
      <c r="AG70" s="185"/>
      <c r="AH70" s="186" t="s">
        <v>264</v>
      </c>
      <c r="AI70" s="186" t="s">
        <v>124</v>
      </c>
      <c r="AJ70" s="186"/>
      <c r="AK70" s="186"/>
      <c r="AL70" s="186" t="s">
        <v>548</v>
      </c>
      <c r="AM70" s="186">
        <v>5225137</v>
      </c>
      <c r="AN70" s="186"/>
      <c r="AO70" s="186"/>
      <c r="AP70" s="186"/>
      <c r="AQ70" s="186"/>
      <c r="AR70" s="186"/>
      <c r="AS70" s="186"/>
      <c r="AT70" s="186"/>
      <c r="AU70" s="186"/>
      <c r="AV70" s="186"/>
      <c r="AW70" s="186"/>
      <c r="AX70" s="186" t="s">
        <v>379</v>
      </c>
      <c r="AY70" s="186"/>
      <c r="AZ70" s="206" t="s">
        <v>684</v>
      </c>
      <c r="BA70" s="206" t="s">
        <v>685</v>
      </c>
      <c r="BB70" s="206"/>
      <c r="BC70" s="185"/>
      <c r="BD70" s="185"/>
      <c r="BE70" s="185"/>
      <c r="BF70" s="185"/>
      <c r="BG70" s="185"/>
      <c r="BH70" s="185"/>
      <c r="BI70" s="185"/>
      <c r="BJ70" s="185"/>
      <c r="BK70" s="185"/>
      <c r="BL70" s="186" t="s">
        <v>488</v>
      </c>
      <c r="BM70" s="186" t="s">
        <v>379</v>
      </c>
      <c r="BN70" s="186"/>
      <c r="BO70" s="186"/>
      <c r="BP70" s="186"/>
      <c r="BQ70" s="186"/>
      <c r="BR70" s="186"/>
      <c r="BS70" s="185" t="s">
        <v>394</v>
      </c>
      <c r="BT70" s="185"/>
      <c r="BU70" s="185"/>
      <c r="BV70" s="185"/>
      <c r="BW70" s="185"/>
      <c r="BX70" s="186" t="s">
        <v>394</v>
      </c>
      <c r="BY70" s="186" t="s">
        <v>394</v>
      </c>
      <c r="BZ70" s="186"/>
      <c r="CA70" s="186"/>
      <c r="CB70" s="185" t="s">
        <v>394</v>
      </c>
      <c r="CC70" s="186"/>
      <c r="CD70" s="186"/>
      <c r="CE70" s="185" t="s">
        <v>394</v>
      </c>
      <c r="CF70" s="186"/>
      <c r="CG70" s="186"/>
      <c r="CH70" s="185" t="s">
        <v>394</v>
      </c>
      <c r="CI70" s="186"/>
      <c r="CJ70" s="186"/>
      <c r="CK70" s="185" t="s">
        <v>394</v>
      </c>
      <c r="CL70" s="186"/>
      <c r="CM70" s="186"/>
      <c r="CN70" s="186" t="s">
        <v>394</v>
      </c>
      <c r="CO70" s="186"/>
      <c r="CP70" s="186"/>
      <c r="CQ70" s="185" t="s">
        <v>394</v>
      </c>
      <c r="CR70" s="186"/>
      <c r="CS70" s="186"/>
      <c r="CT70" s="221"/>
    </row>
    <row r="71" s="179" customFormat="1" ht="60" customHeight="1" spans="1:97">
      <c r="A71" s="185">
        <v>64</v>
      </c>
      <c r="B71" s="186" t="s">
        <v>287</v>
      </c>
      <c r="C71" s="186"/>
      <c r="D71" s="186" t="s">
        <v>460</v>
      </c>
      <c r="E71" s="185" t="s">
        <v>461</v>
      </c>
      <c r="F71" s="185" t="s">
        <v>462</v>
      </c>
      <c r="G71" s="185"/>
      <c r="H71" s="186">
        <v>2024</v>
      </c>
      <c r="I71" s="186"/>
      <c r="J71" s="186"/>
      <c r="K71" s="186"/>
      <c r="L71" s="186"/>
      <c r="M71" s="186"/>
      <c r="N71" s="186"/>
      <c r="O71" s="186"/>
      <c r="P71" s="186"/>
      <c r="Q71" s="186"/>
      <c r="R71" s="186"/>
      <c r="S71" s="186"/>
      <c r="T71" s="186" t="s">
        <v>379</v>
      </c>
      <c r="U71" s="185" t="s">
        <v>379</v>
      </c>
      <c r="V71" s="186"/>
      <c r="W71" s="186" t="s">
        <v>15</v>
      </c>
      <c r="X71" s="186"/>
      <c r="Y71" s="186"/>
      <c r="Z71" s="186">
        <v>12000</v>
      </c>
      <c r="AA71" s="185">
        <v>3000</v>
      </c>
      <c r="AB71" s="185"/>
      <c r="AC71" s="185"/>
      <c r="AD71" s="185" t="s">
        <v>129</v>
      </c>
      <c r="AE71" s="186"/>
      <c r="AF71" s="185"/>
      <c r="AG71" s="185"/>
      <c r="AH71" s="186"/>
      <c r="AI71" s="186"/>
      <c r="AJ71" s="186"/>
      <c r="AK71" s="186"/>
      <c r="AL71" s="186"/>
      <c r="AM71" s="186"/>
      <c r="AN71" s="186"/>
      <c r="AO71" s="186"/>
      <c r="AP71" s="186"/>
      <c r="AQ71" s="186"/>
      <c r="AR71" s="186"/>
      <c r="AS71" s="186"/>
      <c r="AT71" s="186"/>
      <c r="AU71" s="186"/>
      <c r="AV71" s="186"/>
      <c r="AW71" s="186"/>
      <c r="AX71" s="186" t="s">
        <v>379</v>
      </c>
      <c r="AY71" s="186"/>
      <c r="AZ71" s="265" t="s">
        <v>686</v>
      </c>
      <c r="BA71" s="206"/>
      <c r="BB71" s="206"/>
      <c r="BC71" s="185"/>
      <c r="BD71" s="185"/>
      <c r="BE71" s="185"/>
      <c r="BF71" s="185"/>
      <c r="BG71" s="185"/>
      <c r="BH71" s="185"/>
      <c r="BI71" s="185"/>
      <c r="BJ71" s="185"/>
      <c r="BK71" s="185"/>
      <c r="BL71" s="186" t="s">
        <v>488</v>
      </c>
      <c r="BM71" s="186" t="s">
        <v>379</v>
      </c>
      <c r="BN71" s="186"/>
      <c r="BO71" s="186"/>
      <c r="BP71" s="186"/>
      <c r="BQ71" s="186"/>
      <c r="BR71" s="186"/>
      <c r="BS71" s="186" t="s">
        <v>394</v>
      </c>
      <c r="BT71" s="186"/>
      <c r="BU71" s="186"/>
      <c r="BV71" s="186"/>
      <c r="BW71" s="186"/>
      <c r="BX71" s="186" t="s">
        <v>394</v>
      </c>
      <c r="BY71" s="186" t="s">
        <v>394</v>
      </c>
      <c r="BZ71" s="186"/>
      <c r="CA71" s="186"/>
      <c r="CB71" s="186" t="s">
        <v>394</v>
      </c>
      <c r="CC71" s="186"/>
      <c r="CD71" s="186"/>
      <c r="CE71" s="186" t="s">
        <v>394</v>
      </c>
      <c r="CF71" s="186"/>
      <c r="CG71" s="186"/>
      <c r="CH71" s="186"/>
      <c r="CI71" s="186"/>
      <c r="CJ71" s="186"/>
      <c r="CK71" s="186"/>
      <c r="CL71" s="186"/>
      <c r="CM71" s="186"/>
      <c r="CN71" s="186"/>
      <c r="CO71" s="186"/>
      <c r="CP71" s="186"/>
      <c r="CQ71" s="186" t="s">
        <v>394</v>
      </c>
      <c r="CR71" s="186"/>
      <c r="CS71" s="186"/>
    </row>
    <row r="72" s="179" customFormat="1" ht="60" customHeight="1" spans="1:97">
      <c r="A72" s="185">
        <v>65</v>
      </c>
      <c r="B72" s="186" t="s">
        <v>293</v>
      </c>
      <c r="C72" s="186"/>
      <c r="D72" s="186" t="s">
        <v>482</v>
      </c>
      <c r="E72" s="185" t="s">
        <v>483</v>
      </c>
      <c r="F72" s="185" t="s">
        <v>484</v>
      </c>
      <c r="G72" s="185"/>
      <c r="H72" s="186" t="s">
        <v>128</v>
      </c>
      <c r="I72" s="186"/>
      <c r="J72" s="186"/>
      <c r="K72" s="186"/>
      <c r="L72" s="186"/>
      <c r="M72" s="186"/>
      <c r="N72" s="186"/>
      <c r="O72" s="186"/>
      <c r="P72" s="186"/>
      <c r="Q72" s="186"/>
      <c r="R72" s="186"/>
      <c r="S72" s="186"/>
      <c r="T72" s="186" t="s">
        <v>386</v>
      </c>
      <c r="U72" s="185" t="s">
        <v>379</v>
      </c>
      <c r="V72" s="186"/>
      <c r="W72" s="186" t="s">
        <v>106</v>
      </c>
      <c r="X72" s="186"/>
      <c r="Y72" s="186"/>
      <c r="Z72" s="186">
        <v>65000</v>
      </c>
      <c r="AA72" s="185">
        <v>40000</v>
      </c>
      <c r="AB72" s="185"/>
      <c r="AC72" s="185"/>
      <c r="AD72" s="185" t="s">
        <v>129</v>
      </c>
      <c r="AE72" s="186"/>
      <c r="AF72" s="185"/>
      <c r="AG72" s="185"/>
      <c r="AH72" s="186"/>
      <c r="AI72" s="186"/>
      <c r="AJ72" s="186"/>
      <c r="AK72" s="186"/>
      <c r="AL72" s="186"/>
      <c r="AM72" s="186"/>
      <c r="AN72" s="186"/>
      <c r="AO72" s="186"/>
      <c r="AP72" s="186"/>
      <c r="AQ72" s="186"/>
      <c r="AR72" s="186"/>
      <c r="AS72" s="186"/>
      <c r="AT72" s="186"/>
      <c r="AU72" s="186"/>
      <c r="AV72" s="186"/>
      <c r="AW72" s="186"/>
      <c r="AX72" s="186" t="s">
        <v>379</v>
      </c>
      <c r="AY72" s="186"/>
      <c r="AZ72" s="206" t="s">
        <v>687</v>
      </c>
      <c r="BA72" s="206"/>
      <c r="BB72" s="206"/>
      <c r="BC72" s="185"/>
      <c r="BD72" s="185"/>
      <c r="BE72" s="185"/>
      <c r="BF72" s="185"/>
      <c r="BG72" s="185"/>
      <c r="BH72" s="185"/>
      <c r="BI72" s="185"/>
      <c r="BJ72" s="185"/>
      <c r="BK72" s="185"/>
      <c r="BL72" s="186" t="s">
        <v>488</v>
      </c>
      <c r="BM72" s="186" t="s">
        <v>379</v>
      </c>
      <c r="BN72" s="186"/>
      <c r="BO72" s="186"/>
      <c r="BP72" s="186"/>
      <c r="BQ72" s="186"/>
      <c r="BR72" s="186"/>
      <c r="BS72" s="186" t="s">
        <v>394</v>
      </c>
      <c r="BT72" s="186"/>
      <c r="BU72" s="186"/>
      <c r="BV72" s="186"/>
      <c r="BW72" s="186"/>
      <c r="BX72" s="186" t="s">
        <v>394</v>
      </c>
      <c r="BY72" s="186" t="s">
        <v>394</v>
      </c>
      <c r="BZ72" s="186"/>
      <c r="CA72" s="186"/>
      <c r="CB72" s="186" t="s">
        <v>394</v>
      </c>
      <c r="CC72" s="186"/>
      <c r="CD72" s="186"/>
      <c r="CE72" s="186" t="s">
        <v>394</v>
      </c>
      <c r="CF72" s="186"/>
      <c r="CG72" s="186"/>
      <c r="CH72" s="186" t="s">
        <v>394</v>
      </c>
      <c r="CI72" s="186"/>
      <c r="CJ72" s="186"/>
      <c r="CK72" s="186" t="s">
        <v>394</v>
      </c>
      <c r="CL72" s="186"/>
      <c r="CM72" s="186"/>
      <c r="CN72" s="186" t="s">
        <v>394</v>
      </c>
      <c r="CO72" s="186"/>
      <c r="CP72" s="186"/>
      <c r="CQ72" s="186" t="s">
        <v>379</v>
      </c>
      <c r="CR72" s="186"/>
      <c r="CS72" s="186"/>
    </row>
    <row r="73" s="183" customFormat="1" ht="40" customHeight="1" spans="1:97">
      <c r="A73" s="193"/>
      <c r="B73" s="193" t="s">
        <v>295</v>
      </c>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7">
        <f>SUBTOTAL(9,Z8:Z72)/10000</f>
        <v>448.593656</v>
      </c>
      <c r="AA73" s="197">
        <f>SUBTOTAL(9,AA8:AA72)/10000</f>
        <v>243.3657</v>
      </c>
      <c r="AB73" s="197"/>
      <c r="AC73" s="193"/>
      <c r="AD73" s="193"/>
      <c r="AE73" s="193"/>
      <c r="AF73" s="193"/>
      <c r="AG73" s="193"/>
      <c r="AH73" s="199"/>
      <c r="AI73" s="193"/>
      <c r="AJ73" s="193"/>
      <c r="AK73" s="193"/>
      <c r="AL73" s="193"/>
      <c r="AM73" s="193"/>
      <c r="AN73" s="193"/>
      <c r="AO73" s="193"/>
      <c r="AP73" s="193"/>
      <c r="AQ73" s="193"/>
      <c r="AR73" s="193"/>
      <c r="AS73" s="193"/>
      <c r="AT73" s="203"/>
      <c r="AU73" s="203"/>
      <c r="AV73" s="203"/>
      <c r="AW73" s="203"/>
      <c r="AX73" s="203"/>
      <c r="AY73" s="203"/>
      <c r="AZ73" s="203"/>
      <c r="BA73" s="203"/>
      <c r="BB73" s="203"/>
      <c r="BC73" s="193"/>
      <c r="BD73" s="193"/>
      <c r="BE73" s="193"/>
      <c r="BF73" s="193"/>
      <c r="BG73" s="193"/>
      <c r="BH73" s="193"/>
      <c r="BI73" s="193"/>
      <c r="BJ73" s="193"/>
      <c r="BK73" s="193"/>
      <c r="BL73" s="193"/>
      <c r="BM73" s="193"/>
      <c r="BN73" s="193"/>
      <c r="BO73" s="193"/>
      <c r="BP73" s="193"/>
      <c r="BQ73" s="193"/>
      <c r="BR73" s="193"/>
      <c r="BS73" s="193"/>
      <c r="BT73" s="193"/>
      <c r="BU73" s="193"/>
      <c r="BV73" s="193"/>
      <c r="BW73" s="193"/>
      <c r="BX73" s="193"/>
      <c r="BY73" s="193"/>
      <c r="BZ73" s="193"/>
      <c r="CA73" s="193"/>
      <c r="CB73" s="193"/>
      <c r="CC73" s="193"/>
      <c r="CD73" s="193"/>
      <c r="CE73" s="193"/>
      <c r="CF73" s="193"/>
      <c r="CG73" s="193"/>
      <c r="CH73" s="193"/>
      <c r="CI73" s="193"/>
      <c r="CJ73" s="193"/>
      <c r="CK73" s="193"/>
      <c r="CL73" s="193"/>
      <c r="CM73" s="193"/>
      <c r="CN73" s="193"/>
      <c r="CO73" s="193"/>
      <c r="CP73" s="193"/>
      <c r="CQ73" s="193"/>
      <c r="CR73" s="193"/>
      <c r="CS73" s="193"/>
    </row>
    <row r="74" s="183" customFormat="1" ht="20" customHeight="1" spans="1:97">
      <c r="A74" s="194"/>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v>632.159787</v>
      </c>
      <c r="AA74" s="198">
        <v>297.706355</v>
      </c>
      <c r="AB74" s="198"/>
      <c r="AC74" s="194"/>
      <c r="AD74" s="194"/>
      <c r="AE74" s="194"/>
      <c r="AF74" s="194"/>
      <c r="AG74" s="194"/>
      <c r="AH74" s="202"/>
      <c r="AI74" s="194" t="s">
        <v>296</v>
      </c>
      <c r="AJ74" s="194"/>
      <c r="AK74" s="194"/>
      <c r="AL74" s="194"/>
      <c r="AM74" s="194"/>
      <c r="AN74" s="194"/>
      <c r="AO74" s="194"/>
      <c r="AP74" s="194"/>
      <c r="AQ74" s="194"/>
      <c r="AR74" s="194"/>
      <c r="AS74" s="194"/>
      <c r="BC74" s="194"/>
      <c r="BD74" s="194"/>
      <c r="BE74" s="194"/>
      <c r="BF74" s="194"/>
      <c r="BG74" s="194"/>
      <c r="BH74" s="194"/>
      <c r="BI74" s="194"/>
      <c r="BJ74" s="194"/>
      <c r="BK74" s="194"/>
      <c r="BL74" s="194">
        <f>BM74+BS74+CB74+CE74+CH74+CK74+CN74+CQ74</f>
        <v>475</v>
      </c>
      <c r="BM74" s="194">
        <f>COUNTIF(BM8:BM72,"是")+COUNTIF(BM8:BM72,"无需办理")</f>
        <v>65</v>
      </c>
      <c r="BN74" s="194"/>
      <c r="BO74" s="194"/>
      <c r="BP74" s="194">
        <f>COUNTIF(BP8:BP37,"是")+COUNTIF(BP8:BP37,"无需办理")</f>
        <v>30</v>
      </c>
      <c r="BQ74" s="194"/>
      <c r="BR74" s="194"/>
      <c r="BS74" s="194">
        <f>COUNTIF(BS8:BS72,"是")+COUNTIF(BS8:BS72,"无需办理")</f>
        <v>65</v>
      </c>
      <c r="BT74" s="194"/>
      <c r="BU74" s="194"/>
      <c r="BV74" s="194"/>
      <c r="BW74" s="194"/>
      <c r="BX74" s="194">
        <f>COUNTIF(BX8:BX72,"是")+COUNTIF(BX8:BX72,"无需办理")</f>
        <v>65</v>
      </c>
      <c r="BY74" s="194">
        <f>COUNTIF(BY8:BY72,"是")+COUNTIF(BY8:BY72,"无需办理")</f>
        <v>65</v>
      </c>
      <c r="BZ74" s="194"/>
      <c r="CA74" s="194"/>
      <c r="CB74" s="194">
        <f>COUNTIF(CB8:CB72,"是")+COUNTIF(CB8:CB72,"无需办理")</f>
        <v>65</v>
      </c>
      <c r="CC74" s="194"/>
      <c r="CD74" s="194"/>
      <c r="CE74" s="194">
        <f>COUNTIF(CE8:CE72,"是")+COUNTIF(CE8:CE72,"无需办理")</f>
        <v>65</v>
      </c>
      <c r="CF74" s="194"/>
      <c r="CG74" s="194"/>
      <c r="CH74" s="194">
        <f>COUNTIF(CH8:CH72,"是")+COUNTIF(CH8:CH72,"无需办理")</f>
        <v>64</v>
      </c>
      <c r="CI74" s="194"/>
      <c r="CJ74" s="194"/>
      <c r="CK74" s="194">
        <f>COUNTIF(CK8:CK72,"是")+COUNTIF(CK8:CK72,"无需办理")</f>
        <v>64</v>
      </c>
      <c r="CL74" s="194"/>
      <c r="CM74" s="194"/>
      <c r="CN74" s="194">
        <f>COUNTIF(CN8:CN29,"是")+COUNTIF(CN8:CN29,"无需办理")</f>
        <v>22</v>
      </c>
      <c r="CO74" s="194"/>
      <c r="CP74" s="194"/>
      <c r="CQ74" s="194">
        <f>COUNTIF(CQ8:CQ72,"是")+COUNTIF(CQ8:CQ72,"无需办理")</f>
        <v>65</v>
      </c>
      <c r="CR74" s="193"/>
      <c r="CS74" s="193"/>
    </row>
    <row r="75" s="183" customFormat="1" ht="30" customHeight="1" spans="1:98">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9">
        <f>(Z73-Z74)/Z74</f>
        <v>-0.290379323036566</v>
      </c>
      <c r="AA75" s="199">
        <f>(AA73-AA74)/AA74</f>
        <v>-0.182531054803986</v>
      </c>
      <c r="AB75" s="199"/>
      <c r="AC75" s="193"/>
      <c r="AD75" s="193"/>
      <c r="AE75" s="193"/>
      <c r="AF75" s="193"/>
      <c r="AG75" s="193"/>
      <c r="AH75" s="199"/>
      <c r="AI75" s="193"/>
      <c r="AJ75" s="193"/>
      <c r="AK75" s="193"/>
      <c r="AL75" s="193"/>
      <c r="AM75" s="193"/>
      <c r="AN75" s="193"/>
      <c r="AO75" s="193"/>
      <c r="AP75" s="193"/>
      <c r="AQ75" s="193"/>
      <c r="AR75" s="193"/>
      <c r="AS75" s="193"/>
      <c r="BC75" s="193"/>
      <c r="BD75" s="193"/>
      <c r="BE75" s="193"/>
      <c r="BF75" s="193"/>
      <c r="BG75" s="193"/>
      <c r="BH75" s="193"/>
      <c r="BI75" s="193"/>
      <c r="BJ75" s="193"/>
      <c r="BK75" s="193"/>
      <c r="BL75" s="193">
        <f>BM75+BS75+BX75+BY75+CB75+CE75+CQ75</f>
        <v>245</v>
      </c>
      <c r="BM75" s="193">
        <f t="shared" ref="BM75:BS75" si="10">100-BM74</f>
        <v>35</v>
      </c>
      <c r="BN75" s="193">
        <f t="shared" si="10"/>
        <v>100</v>
      </c>
      <c r="BO75" s="193"/>
      <c r="BP75" s="193">
        <f t="shared" si="10"/>
        <v>70</v>
      </c>
      <c r="BQ75" s="193">
        <f t="shared" si="10"/>
        <v>100</v>
      </c>
      <c r="BR75" s="193">
        <f t="shared" si="10"/>
        <v>100</v>
      </c>
      <c r="BS75" s="193">
        <f t="shared" si="10"/>
        <v>35</v>
      </c>
      <c r="BT75" s="193"/>
      <c r="BU75" s="193"/>
      <c r="BV75" s="193"/>
      <c r="BW75" s="193"/>
      <c r="BX75" s="193">
        <f t="shared" ref="BX75:BZ75" si="11">100-BX74</f>
        <v>35</v>
      </c>
      <c r="BY75" s="193">
        <f t="shared" si="11"/>
        <v>35</v>
      </c>
      <c r="BZ75" s="193">
        <f t="shared" si="11"/>
        <v>100</v>
      </c>
      <c r="CA75" s="193"/>
      <c r="CB75" s="193">
        <f t="shared" ref="CB75:CF75" si="12">100-CB74</f>
        <v>35</v>
      </c>
      <c r="CC75" s="193">
        <f t="shared" si="12"/>
        <v>100</v>
      </c>
      <c r="CD75" s="193"/>
      <c r="CE75" s="193">
        <f t="shared" si="12"/>
        <v>35</v>
      </c>
      <c r="CF75" s="193">
        <f t="shared" si="12"/>
        <v>100</v>
      </c>
      <c r="CG75" s="193"/>
      <c r="CH75" s="193">
        <f t="shared" ref="CH75:CL75" si="13">100-CH74</f>
        <v>36</v>
      </c>
      <c r="CI75" s="193">
        <f t="shared" si="13"/>
        <v>100</v>
      </c>
      <c r="CJ75" s="193"/>
      <c r="CK75" s="193">
        <f t="shared" si="13"/>
        <v>36</v>
      </c>
      <c r="CL75" s="193">
        <f t="shared" si="13"/>
        <v>100</v>
      </c>
      <c r="CM75" s="193"/>
      <c r="CN75" s="193">
        <f t="shared" ref="CN75:CQ75" si="14">100-CN74</f>
        <v>78</v>
      </c>
      <c r="CO75" s="193">
        <f t="shared" si="14"/>
        <v>100</v>
      </c>
      <c r="CP75" s="193">
        <f t="shared" si="14"/>
        <v>100</v>
      </c>
      <c r="CQ75" s="193">
        <f t="shared" si="14"/>
        <v>35</v>
      </c>
      <c r="CR75" s="193"/>
      <c r="CS75" s="193"/>
      <c r="CT75" s="183">
        <f>BM75+BS75+CB75+CE75+CH75+CK75+CN75+CQ75</f>
        <v>325</v>
      </c>
    </row>
    <row r="76" s="183" customFormat="1" ht="30" customHeight="1" spans="1:97">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200"/>
      <c r="AG76" s="200"/>
      <c r="AI76" s="193"/>
      <c r="AJ76" s="193"/>
      <c r="AK76" s="193"/>
      <c r="AL76" s="193"/>
      <c r="AM76" s="193"/>
      <c r="AN76" s="193"/>
      <c r="AO76" s="193"/>
      <c r="AP76" s="193"/>
      <c r="AQ76" s="193"/>
      <c r="AR76" s="193"/>
      <c r="AS76" s="193"/>
      <c r="BC76" s="193"/>
      <c r="BD76" s="193"/>
      <c r="BE76" s="193"/>
      <c r="BF76" s="193"/>
      <c r="BG76" s="193"/>
      <c r="BH76" s="193"/>
      <c r="BI76" s="193"/>
      <c r="BJ76" s="193"/>
      <c r="BK76" s="193"/>
      <c r="BL76" s="199">
        <f>BL74/BL75</f>
        <v>1.93877551020408</v>
      </c>
      <c r="BM76" s="193">
        <f>BM75+BS75+BX75+BY75+CB75+CE75+CQ75</f>
        <v>245</v>
      </c>
      <c r="BN76" s="193"/>
      <c r="BO76" s="193"/>
      <c r="BP76" s="193"/>
      <c r="BQ76" s="193"/>
      <c r="BR76" s="193"/>
      <c r="BS76" s="193"/>
      <c r="BT76" s="193"/>
      <c r="BU76" s="193"/>
      <c r="BV76" s="193"/>
      <c r="BW76" s="193"/>
      <c r="BX76" s="193"/>
      <c r="BY76" s="193"/>
      <c r="BZ76" s="193"/>
      <c r="CA76" s="193"/>
      <c r="CB76" s="193"/>
      <c r="CC76" s="193"/>
      <c r="CD76" s="193"/>
      <c r="CE76" s="193"/>
      <c r="CF76" s="193"/>
      <c r="CG76" s="193"/>
      <c r="CH76" s="193"/>
      <c r="CI76" s="193"/>
      <c r="CJ76" s="193"/>
      <c r="CK76" s="193"/>
      <c r="CL76" s="193"/>
      <c r="CM76" s="193"/>
      <c r="CN76" s="193"/>
      <c r="CO76" s="193"/>
      <c r="CP76" s="193"/>
      <c r="CQ76" s="193"/>
      <c r="CR76" s="193"/>
      <c r="CS76" s="193"/>
    </row>
    <row r="77" s="183" customFormat="1" ht="51" customHeight="1" spans="1:97">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9"/>
      <c r="AI77" s="193"/>
      <c r="AJ77" s="193"/>
      <c r="AK77" s="193"/>
      <c r="AL77" s="193"/>
      <c r="AM77" s="193"/>
      <c r="AN77" s="193"/>
      <c r="AO77" s="193"/>
      <c r="AP77" s="193"/>
      <c r="AQ77" s="193"/>
      <c r="AR77" s="193"/>
      <c r="AS77" s="193"/>
      <c r="BC77" s="193"/>
      <c r="BD77" s="193"/>
      <c r="BE77" s="193"/>
      <c r="BF77" s="193"/>
      <c r="BG77" s="193"/>
      <c r="BH77" s="193"/>
      <c r="BI77" s="193"/>
      <c r="BJ77" s="193"/>
      <c r="BK77" s="193"/>
      <c r="BL77" s="193"/>
      <c r="BM77" s="193">
        <f>800-BM76</f>
        <v>555</v>
      </c>
      <c r="BN77" s="193"/>
      <c r="BO77" s="193"/>
      <c r="BP77" s="193"/>
      <c r="BQ77" s="193"/>
      <c r="BR77" s="193"/>
      <c r="BS77" s="193"/>
      <c r="BT77" s="193"/>
      <c r="BU77" s="193"/>
      <c r="BV77" s="193"/>
      <c r="BW77" s="193"/>
      <c r="BX77" s="193"/>
      <c r="BY77" s="193"/>
      <c r="BZ77" s="193"/>
      <c r="CA77" s="193"/>
      <c r="CB77" s="193"/>
      <c r="CC77" s="193"/>
      <c r="CD77" s="193"/>
      <c r="CE77" s="193"/>
      <c r="CF77" s="193"/>
      <c r="CG77" s="193"/>
      <c r="CH77" s="193"/>
      <c r="CI77" s="193"/>
      <c r="CJ77" s="193"/>
      <c r="CK77" s="193"/>
      <c r="CL77" s="193"/>
      <c r="CM77" s="193"/>
      <c r="CN77" s="193"/>
      <c r="CO77" s="193"/>
      <c r="CP77" s="193"/>
      <c r="CQ77" s="193"/>
      <c r="CR77" s="193"/>
      <c r="CS77" s="193"/>
    </row>
    <row r="78" s="183" customFormat="1" ht="51" customHeight="1" spans="1:97">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9"/>
      <c r="AI78" s="193"/>
      <c r="AJ78" s="193"/>
      <c r="AK78" s="193"/>
      <c r="AL78" s="193"/>
      <c r="AM78" s="193"/>
      <c r="AN78" s="193"/>
      <c r="AO78" s="193"/>
      <c r="AP78" s="193"/>
      <c r="AQ78" s="193"/>
      <c r="AR78" s="193"/>
      <c r="AS78" s="193"/>
      <c r="AX78" s="261"/>
      <c r="AY78" s="261"/>
      <c r="AZ78" s="261"/>
      <c r="BA78" s="261"/>
      <c r="BB78" s="261"/>
      <c r="BC78" s="260"/>
      <c r="BD78" s="260"/>
      <c r="BE78" s="260"/>
      <c r="BF78" s="260"/>
      <c r="BG78" s="260"/>
      <c r="BH78" s="260"/>
      <c r="BI78" s="260"/>
      <c r="BJ78" s="260"/>
      <c r="BK78" s="260"/>
      <c r="BL78" s="260"/>
      <c r="BM78" s="260"/>
      <c r="BN78" s="260"/>
      <c r="BO78" s="260"/>
      <c r="BP78" s="260"/>
      <c r="BQ78" s="260"/>
      <c r="BR78" s="260"/>
      <c r="BS78" s="260"/>
      <c r="BT78" s="260"/>
      <c r="BU78" s="260"/>
      <c r="BV78" s="260"/>
      <c r="BW78" s="260"/>
      <c r="BX78" s="260"/>
      <c r="BY78" s="260"/>
      <c r="BZ78" s="260"/>
      <c r="CA78" s="260"/>
      <c r="CB78" s="260"/>
      <c r="CC78" s="260"/>
      <c r="CD78" s="260"/>
      <c r="CE78" s="260"/>
      <c r="CF78" s="260"/>
      <c r="CG78" s="260"/>
      <c r="CH78" s="260"/>
      <c r="CI78" s="260"/>
      <c r="CJ78" s="260"/>
      <c r="CK78" s="260"/>
      <c r="CL78" s="260"/>
      <c r="CM78" s="260"/>
      <c r="CN78" s="260"/>
      <c r="CO78" s="260"/>
      <c r="CP78" s="260"/>
      <c r="CQ78" s="260"/>
      <c r="CR78" s="260"/>
      <c r="CS78" s="260"/>
    </row>
    <row r="79" s="179" customFormat="1" spans="50:97">
      <c r="AX79" s="231"/>
      <c r="AY79" s="231"/>
      <c r="AZ79" s="231"/>
      <c r="BA79" s="231"/>
      <c r="BB79" s="231"/>
      <c r="BC79" s="231"/>
      <c r="BD79" s="231"/>
      <c r="BE79" s="231"/>
      <c r="BF79" s="231"/>
      <c r="BG79" s="231"/>
      <c r="BH79" s="231"/>
      <c r="BI79" s="231"/>
      <c r="BJ79" s="231"/>
      <c r="BK79" s="231"/>
      <c r="BL79" s="231"/>
      <c r="BM79" s="231"/>
      <c r="BN79" s="231"/>
      <c r="BO79" s="231"/>
      <c r="BP79" s="231"/>
      <c r="BQ79" s="231"/>
      <c r="BR79" s="231"/>
      <c r="BS79" s="231"/>
      <c r="BT79" s="231"/>
      <c r="BU79" s="231"/>
      <c r="BV79" s="231"/>
      <c r="BW79" s="231"/>
      <c r="BX79" s="231"/>
      <c r="BY79" s="231"/>
      <c r="BZ79" s="231"/>
      <c r="CA79" s="231"/>
      <c r="CB79" s="231"/>
      <c r="CC79" s="231"/>
      <c r="CD79" s="231"/>
      <c r="CE79" s="231"/>
      <c r="CF79" s="231"/>
      <c r="CG79" s="231"/>
      <c r="CH79" s="231"/>
      <c r="CI79" s="231"/>
      <c r="CJ79" s="231"/>
      <c r="CK79" s="231"/>
      <c r="CL79" s="231"/>
      <c r="CM79" s="231"/>
      <c r="CN79" s="231"/>
      <c r="CO79" s="231"/>
      <c r="CP79" s="231"/>
      <c r="CQ79" s="231"/>
      <c r="CR79" s="231"/>
      <c r="CS79" s="231"/>
    </row>
    <row r="80" s="179" customFormat="1" spans="50:97">
      <c r="AX80" s="231"/>
      <c r="AY80" s="231"/>
      <c r="AZ80" s="231"/>
      <c r="BA80" s="231"/>
      <c r="BB80" s="231"/>
      <c r="BC80" s="231"/>
      <c r="BD80" s="231"/>
      <c r="BE80" s="231"/>
      <c r="BF80" s="231"/>
      <c r="BG80" s="231"/>
      <c r="BH80" s="231"/>
      <c r="BI80" s="231"/>
      <c r="BJ80" s="231"/>
      <c r="BK80" s="231"/>
      <c r="BL80" s="231"/>
      <c r="BM80" s="231"/>
      <c r="BN80" s="231"/>
      <c r="BO80" s="231"/>
      <c r="BP80" s="231"/>
      <c r="BQ80" s="231"/>
      <c r="BR80" s="231"/>
      <c r="BS80" s="231"/>
      <c r="BT80" s="231"/>
      <c r="BU80" s="231"/>
      <c r="BV80" s="231"/>
      <c r="BW80" s="231"/>
      <c r="BX80" s="231"/>
      <c r="BY80" s="231"/>
      <c r="BZ80" s="231"/>
      <c r="CA80" s="231"/>
      <c r="CB80" s="231"/>
      <c r="CC80" s="231"/>
      <c r="CD80" s="231"/>
      <c r="CE80" s="231"/>
      <c r="CF80" s="231"/>
      <c r="CG80" s="231"/>
      <c r="CH80" s="231"/>
      <c r="CI80" s="231"/>
      <c r="CJ80" s="231"/>
      <c r="CK80" s="231"/>
      <c r="CL80" s="231"/>
      <c r="CM80" s="231"/>
      <c r="CN80" s="231"/>
      <c r="CO80" s="231"/>
      <c r="CP80" s="231"/>
      <c r="CQ80" s="231"/>
      <c r="CR80" s="231"/>
      <c r="CS80" s="231"/>
    </row>
    <row r="81" s="179" customFormat="1" spans="2:97">
      <c r="B81" s="195"/>
      <c r="AX81" s="231"/>
      <c r="AY81" s="231"/>
      <c r="AZ81" s="231"/>
      <c r="BA81" s="231"/>
      <c r="BB81" s="231"/>
      <c r="BC81" s="231"/>
      <c r="BD81" s="231"/>
      <c r="BE81" s="231"/>
      <c r="BF81" s="231"/>
      <c r="BG81" s="231"/>
      <c r="BH81" s="231"/>
      <c r="BI81" s="231"/>
      <c r="BJ81" s="231"/>
      <c r="BK81" s="231"/>
      <c r="BL81" s="231"/>
      <c r="BM81" s="231"/>
      <c r="BN81" s="231"/>
      <c r="BO81" s="231"/>
      <c r="BP81" s="231"/>
      <c r="BQ81" s="231"/>
      <c r="BR81" s="231"/>
      <c r="BS81" s="231"/>
      <c r="BT81" s="231"/>
      <c r="BU81" s="231"/>
      <c r="BV81" s="231"/>
      <c r="BW81" s="231"/>
      <c r="BX81" s="231"/>
      <c r="BY81" s="231"/>
      <c r="BZ81" s="231"/>
      <c r="CA81" s="231"/>
      <c r="CB81" s="231"/>
      <c r="CC81" s="231"/>
      <c r="CD81" s="231"/>
      <c r="CE81" s="231"/>
      <c r="CF81" s="231"/>
      <c r="CG81" s="231"/>
      <c r="CH81" s="231"/>
      <c r="CI81" s="231"/>
      <c r="CJ81" s="231"/>
      <c r="CK81" s="231"/>
      <c r="CL81" s="231"/>
      <c r="CM81" s="231"/>
      <c r="CN81" s="231"/>
      <c r="CO81" s="231"/>
      <c r="CP81" s="231"/>
      <c r="CQ81" s="231"/>
      <c r="CR81" s="231"/>
      <c r="CS81" s="231"/>
    </row>
    <row r="82" s="179" customFormat="1" spans="2:97">
      <c r="B82" s="196"/>
      <c r="AX82" s="231"/>
      <c r="AY82" s="231"/>
      <c r="AZ82" s="231"/>
      <c r="BA82" s="231"/>
      <c r="BB82" s="231"/>
      <c r="BC82" s="231"/>
      <c r="BD82" s="231"/>
      <c r="BE82" s="231"/>
      <c r="BF82" s="231"/>
      <c r="BG82" s="231"/>
      <c r="BH82" s="231"/>
      <c r="BI82" s="231"/>
      <c r="BJ82" s="231"/>
      <c r="BK82" s="231"/>
      <c r="BL82" s="231"/>
      <c r="BM82" s="231"/>
      <c r="BN82" s="231"/>
      <c r="BO82" s="231"/>
      <c r="BP82" s="231"/>
      <c r="BQ82" s="231"/>
      <c r="BR82" s="231"/>
      <c r="BS82" s="231"/>
      <c r="BT82" s="231"/>
      <c r="BU82" s="231"/>
      <c r="BV82" s="231"/>
      <c r="BW82" s="231"/>
      <c r="BX82" s="231"/>
      <c r="BY82" s="231"/>
      <c r="BZ82" s="231"/>
      <c r="CA82" s="231"/>
      <c r="CB82" s="231"/>
      <c r="CC82" s="231"/>
      <c r="CD82" s="231"/>
      <c r="CE82" s="231"/>
      <c r="CF82" s="231"/>
      <c r="CG82" s="231"/>
      <c r="CH82" s="231"/>
      <c r="CI82" s="231"/>
      <c r="CJ82" s="231"/>
      <c r="CK82" s="231"/>
      <c r="CL82" s="231"/>
      <c r="CM82" s="231"/>
      <c r="CN82" s="231"/>
      <c r="CO82" s="231"/>
      <c r="CP82" s="231"/>
      <c r="CQ82" s="231"/>
      <c r="CR82" s="231"/>
      <c r="CS82" s="231"/>
    </row>
    <row r="83" s="179" customFormat="1" ht="40.5" spans="2:97">
      <c r="B83" s="195" t="s">
        <v>132</v>
      </c>
      <c r="AX83" s="231"/>
      <c r="AY83" s="231"/>
      <c r="AZ83" s="231"/>
      <c r="BA83" s="231"/>
      <c r="BB83" s="231"/>
      <c r="BC83" s="231"/>
      <c r="BD83" s="231"/>
      <c r="BE83" s="231"/>
      <c r="BF83" s="231"/>
      <c r="BG83" s="231"/>
      <c r="BH83" s="231"/>
      <c r="BI83" s="231"/>
      <c r="BJ83" s="231"/>
      <c r="BK83" s="231"/>
      <c r="BL83" s="231"/>
      <c r="BM83" s="231"/>
      <c r="BN83" s="231"/>
      <c r="BO83" s="231"/>
      <c r="BP83" s="231"/>
      <c r="BQ83" s="231"/>
      <c r="BR83" s="231"/>
      <c r="BS83" s="231"/>
      <c r="BT83" s="231"/>
      <c r="BU83" s="231"/>
      <c r="BV83" s="231"/>
      <c r="BW83" s="231"/>
      <c r="BX83" s="231"/>
      <c r="BY83" s="231"/>
      <c r="BZ83" s="231"/>
      <c r="CA83" s="231"/>
      <c r="CB83" s="231"/>
      <c r="CC83" s="231"/>
      <c r="CD83" s="231"/>
      <c r="CE83" s="231"/>
      <c r="CF83" s="231"/>
      <c r="CG83" s="231"/>
      <c r="CH83" s="231"/>
      <c r="CI83" s="231"/>
      <c r="CJ83" s="231"/>
      <c r="CK83" s="231"/>
      <c r="CL83" s="231"/>
      <c r="CM83" s="231"/>
      <c r="CN83" s="231"/>
      <c r="CO83" s="231"/>
      <c r="CP83" s="231"/>
      <c r="CQ83" s="231"/>
      <c r="CR83" s="231"/>
      <c r="CS83" s="231"/>
    </row>
    <row r="84" s="179" customFormat="1" ht="27" spans="2:97">
      <c r="B84" s="195" t="s">
        <v>290</v>
      </c>
      <c r="AX84" s="231"/>
      <c r="AY84" s="231"/>
      <c r="AZ84" s="231"/>
      <c r="BA84" s="231"/>
      <c r="BB84" s="231"/>
      <c r="BC84" s="231"/>
      <c r="BD84" s="231"/>
      <c r="BE84" s="231"/>
      <c r="BF84" s="231"/>
      <c r="BG84" s="231"/>
      <c r="BH84" s="231"/>
      <c r="BI84" s="231"/>
      <c r="BJ84" s="231"/>
      <c r="BK84" s="231"/>
      <c r="BL84" s="231"/>
      <c r="BM84" s="231"/>
      <c r="BN84" s="231"/>
      <c r="BO84" s="231"/>
      <c r="BP84" s="231"/>
      <c r="BQ84" s="231"/>
      <c r="BR84" s="231"/>
      <c r="BS84" s="231"/>
      <c r="BT84" s="231"/>
      <c r="BU84" s="231"/>
      <c r="BV84" s="231"/>
      <c r="BW84" s="231"/>
      <c r="BX84" s="231"/>
      <c r="BY84" s="231"/>
      <c r="BZ84" s="231"/>
      <c r="CA84" s="231"/>
      <c r="CB84" s="231"/>
      <c r="CC84" s="231"/>
      <c r="CD84" s="231"/>
      <c r="CE84" s="231"/>
      <c r="CF84" s="231"/>
      <c r="CG84" s="231"/>
      <c r="CH84" s="231"/>
      <c r="CI84" s="231"/>
      <c r="CJ84" s="231"/>
      <c r="CK84" s="231"/>
      <c r="CL84" s="231"/>
      <c r="CM84" s="231"/>
      <c r="CN84" s="231"/>
      <c r="CO84" s="231"/>
      <c r="CP84" s="231"/>
      <c r="CQ84" s="231"/>
      <c r="CR84" s="231"/>
      <c r="CS84" s="231"/>
    </row>
    <row r="85" s="179" customFormat="1" ht="27" spans="2:97">
      <c r="B85" s="195" t="s">
        <v>158</v>
      </c>
      <c r="AX85" s="231"/>
      <c r="AY85" s="231"/>
      <c r="AZ85" s="231"/>
      <c r="BA85" s="231"/>
      <c r="BB85" s="231"/>
      <c r="BC85" s="231"/>
      <c r="BD85" s="231"/>
      <c r="BE85" s="231"/>
      <c r="BF85" s="231"/>
      <c r="BG85" s="231"/>
      <c r="BH85" s="231"/>
      <c r="BI85" s="231"/>
      <c r="BJ85" s="231"/>
      <c r="BK85" s="231"/>
      <c r="BL85" s="231"/>
      <c r="BM85" s="231"/>
      <c r="BN85" s="231"/>
      <c r="BO85" s="231"/>
      <c r="BP85" s="231"/>
      <c r="BQ85" s="231"/>
      <c r="BR85" s="231"/>
      <c r="BS85" s="231"/>
      <c r="BT85" s="231"/>
      <c r="BU85" s="231"/>
      <c r="BV85" s="231"/>
      <c r="BW85" s="231"/>
      <c r="BX85" s="231"/>
      <c r="BY85" s="231"/>
      <c r="BZ85" s="231"/>
      <c r="CA85" s="231"/>
      <c r="CB85" s="231"/>
      <c r="CC85" s="231"/>
      <c r="CD85" s="231"/>
      <c r="CE85" s="231"/>
      <c r="CF85" s="231"/>
      <c r="CG85" s="231"/>
      <c r="CH85" s="231"/>
      <c r="CI85" s="231"/>
      <c r="CJ85" s="231"/>
      <c r="CK85" s="231"/>
      <c r="CL85" s="231"/>
      <c r="CM85" s="231"/>
      <c r="CN85" s="231"/>
      <c r="CO85" s="231"/>
      <c r="CP85" s="231"/>
      <c r="CQ85" s="231"/>
      <c r="CR85" s="231"/>
      <c r="CS85" s="231"/>
    </row>
    <row r="86" s="179" customFormat="1" ht="27" spans="2:97">
      <c r="B86" s="195" t="s">
        <v>220</v>
      </c>
      <c r="AX86" s="231"/>
      <c r="AY86" s="231"/>
      <c r="AZ86" s="231"/>
      <c r="BA86" s="231"/>
      <c r="BB86" s="231"/>
      <c r="BC86" s="231"/>
      <c r="BD86" s="231"/>
      <c r="BE86" s="231"/>
      <c r="BF86" s="231"/>
      <c r="BG86" s="231"/>
      <c r="BH86" s="231"/>
      <c r="BI86" s="231"/>
      <c r="BJ86" s="231"/>
      <c r="BK86" s="231"/>
      <c r="BL86" s="231"/>
      <c r="BM86" s="231"/>
      <c r="BN86" s="231"/>
      <c r="BO86" s="231"/>
      <c r="BP86" s="231"/>
      <c r="BQ86" s="231"/>
      <c r="BR86" s="231"/>
      <c r="BS86" s="231"/>
      <c r="BT86" s="231"/>
      <c r="BU86" s="231"/>
      <c r="BV86" s="231"/>
      <c r="BW86" s="231"/>
      <c r="BX86" s="231"/>
      <c r="BY86" s="231"/>
      <c r="BZ86" s="231"/>
      <c r="CA86" s="231"/>
      <c r="CB86" s="231"/>
      <c r="CC86" s="231"/>
      <c r="CD86" s="231"/>
      <c r="CE86" s="231"/>
      <c r="CF86" s="231"/>
      <c r="CG86" s="231"/>
      <c r="CH86" s="231"/>
      <c r="CI86" s="231"/>
      <c r="CJ86" s="231"/>
      <c r="CK86" s="231"/>
      <c r="CL86" s="231"/>
      <c r="CM86" s="231"/>
      <c r="CN86" s="231"/>
      <c r="CO86" s="231"/>
      <c r="CP86" s="231"/>
      <c r="CQ86" s="231"/>
      <c r="CR86" s="231"/>
      <c r="CS86" s="231"/>
    </row>
    <row r="87" s="179" customFormat="1" ht="27" spans="2:97">
      <c r="B87" s="195" t="s">
        <v>223</v>
      </c>
      <c r="AX87" s="231"/>
      <c r="AY87" s="231"/>
      <c r="AZ87" s="231"/>
      <c r="BA87" s="231"/>
      <c r="BB87" s="231"/>
      <c r="BC87" s="231"/>
      <c r="BD87" s="231"/>
      <c r="BE87" s="231"/>
      <c r="BF87" s="231"/>
      <c r="BG87" s="231"/>
      <c r="BH87" s="231"/>
      <c r="BI87" s="231"/>
      <c r="BJ87" s="231"/>
      <c r="BK87" s="231"/>
      <c r="BL87" s="231"/>
      <c r="BM87" s="231"/>
      <c r="BN87" s="231"/>
      <c r="BO87" s="231"/>
      <c r="BP87" s="231"/>
      <c r="BQ87" s="231"/>
      <c r="BR87" s="231"/>
      <c r="BS87" s="231"/>
      <c r="BT87" s="231"/>
      <c r="BU87" s="231"/>
      <c r="BV87" s="231"/>
      <c r="BW87" s="231"/>
      <c r="BX87" s="231"/>
      <c r="BY87" s="231"/>
      <c r="BZ87" s="231"/>
      <c r="CA87" s="231"/>
      <c r="CB87" s="231"/>
      <c r="CC87" s="231"/>
      <c r="CD87" s="231"/>
      <c r="CE87" s="231"/>
      <c r="CF87" s="231"/>
      <c r="CG87" s="231"/>
      <c r="CH87" s="231"/>
      <c r="CI87" s="231"/>
      <c r="CJ87" s="231"/>
      <c r="CK87" s="231"/>
      <c r="CL87" s="231"/>
      <c r="CM87" s="231"/>
      <c r="CN87" s="231"/>
      <c r="CO87" s="231"/>
      <c r="CP87" s="231"/>
      <c r="CQ87" s="231"/>
      <c r="CR87" s="231"/>
      <c r="CS87" s="231"/>
    </row>
    <row r="88" s="179" customFormat="1" ht="27" spans="2:97">
      <c r="B88" s="195" t="s">
        <v>229</v>
      </c>
      <c r="AX88" s="231"/>
      <c r="AY88" s="231"/>
      <c r="AZ88" s="231"/>
      <c r="BA88" s="231"/>
      <c r="BB88" s="231"/>
      <c r="BC88" s="231"/>
      <c r="BD88" s="231"/>
      <c r="BE88" s="231"/>
      <c r="BF88" s="231"/>
      <c r="BG88" s="231"/>
      <c r="BH88" s="231"/>
      <c r="BI88" s="231"/>
      <c r="BJ88" s="231"/>
      <c r="BK88" s="231"/>
      <c r="BL88" s="231"/>
      <c r="BM88" s="231"/>
      <c r="BN88" s="231"/>
      <c r="BO88" s="231"/>
      <c r="BP88" s="231"/>
      <c r="BQ88" s="231"/>
      <c r="BR88" s="231"/>
      <c r="BS88" s="231"/>
      <c r="BT88" s="231"/>
      <c r="BU88" s="231"/>
      <c r="BV88" s="231"/>
      <c r="BW88" s="231"/>
      <c r="BX88" s="231"/>
      <c r="BY88" s="231"/>
      <c r="BZ88" s="231"/>
      <c r="CA88" s="231"/>
      <c r="CB88" s="231"/>
      <c r="CC88" s="231"/>
      <c r="CD88" s="231"/>
      <c r="CE88" s="231"/>
      <c r="CF88" s="231"/>
      <c r="CG88" s="231"/>
      <c r="CH88" s="231"/>
      <c r="CI88" s="231"/>
      <c r="CJ88" s="231"/>
      <c r="CK88" s="231"/>
      <c r="CL88" s="231"/>
      <c r="CM88" s="231"/>
      <c r="CN88" s="231"/>
      <c r="CO88" s="231"/>
      <c r="CP88" s="231"/>
      <c r="CQ88" s="231"/>
      <c r="CR88" s="231"/>
      <c r="CS88" s="231"/>
    </row>
    <row r="89" s="179" customFormat="1" ht="40.5" spans="2:97">
      <c r="B89" s="195" t="s">
        <v>231</v>
      </c>
      <c r="AX89" s="231"/>
      <c r="AY89" s="231"/>
      <c r="AZ89" s="231"/>
      <c r="BA89" s="231"/>
      <c r="BB89" s="231"/>
      <c r="BC89" s="231"/>
      <c r="BD89" s="231"/>
      <c r="BE89" s="231"/>
      <c r="BF89" s="231"/>
      <c r="BG89" s="231"/>
      <c r="BH89" s="231"/>
      <c r="BI89" s="231"/>
      <c r="BJ89" s="231"/>
      <c r="BK89" s="231"/>
      <c r="BL89" s="231"/>
      <c r="BM89" s="231"/>
      <c r="BN89" s="231"/>
      <c r="BO89" s="231"/>
      <c r="BP89" s="231"/>
      <c r="BQ89" s="231"/>
      <c r="BR89" s="231"/>
      <c r="BS89" s="231"/>
      <c r="BT89" s="231"/>
      <c r="BU89" s="231"/>
      <c r="BV89" s="231"/>
      <c r="BW89" s="231"/>
      <c r="BX89" s="231"/>
      <c r="BY89" s="231"/>
      <c r="BZ89" s="231"/>
      <c r="CA89" s="231"/>
      <c r="CB89" s="231"/>
      <c r="CC89" s="231"/>
      <c r="CD89" s="231"/>
      <c r="CE89" s="231"/>
      <c r="CF89" s="231"/>
      <c r="CG89" s="231"/>
      <c r="CH89" s="231"/>
      <c r="CI89" s="231"/>
      <c r="CJ89" s="231"/>
      <c r="CK89" s="231"/>
      <c r="CL89" s="231"/>
      <c r="CM89" s="231"/>
      <c r="CN89" s="231"/>
      <c r="CO89" s="231"/>
      <c r="CP89" s="231"/>
      <c r="CQ89" s="231"/>
      <c r="CR89" s="231"/>
      <c r="CS89" s="231"/>
    </row>
    <row r="90" s="179" customFormat="1" ht="40.5" spans="2:97">
      <c r="B90" s="195" t="s">
        <v>89</v>
      </c>
      <c r="AX90" s="231"/>
      <c r="AY90" s="231"/>
      <c r="AZ90" s="231"/>
      <c r="BA90" s="231"/>
      <c r="BB90" s="231"/>
      <c r="BC90" s="231"/>
      <c r="BD90" s="231"/>
      <c r="BE90" s="231"/>
      <c r="BF90" s="231"/>
      <c r="BG90" s="231"/>
      <c r="BH90" s="231"/>
      <c r="BI90" s="231"/>
      <c r="BJ90" s="231"/>
      <c r="BK90" s="231"/>
      <c r="BL90" s="231"/>
      <c r="BM90" s="231"/>
      <c r="BN90" s="231"/>
      <c r="BO90" s="231"/>
      <c r="BP90" s="231"/>
      <c r="BQ90" s="231"/>
      <c r="BR90" s="231"/>
      <c r="BS90" s="231"/>
      <c r="BT90" s="231"/>
      <c r="BU90" s="231"/>
      <c r="BV90" s="231"/>
      <c r="BW90" s="231"/>
      <c r="BX90" s="231"/>
      <c r="BY90" s="231"/>
      <c r="BZ90" s="231"/>
      <c r="CA90" s="231"/>
      <c r="CB90" s="231"/>
      <c r="CC90" s="231"/>
      <c r="CD90" s="231"/>
      <c r="CE90" s="231"/>
      <c r="CF90" s="231"/>
      <c r="CG90" s="231"/>
      <c r="CH90" s="231"/>
      <c r="CI90" s="231"/>
      <c r="CJ90" s="231"/>
      <c r="CK90" s="231"/>
      <c r="CL90" s="231"/>
      <c r="CM90" s="231"/>
      <c r="CN90" s="231"/>
      <c r="CO90" s="231"/>
      <c r="CP90" s="231"/>
      <c r="CQ90" s="231"/>
      <c r="CR90" s="231"/>
      <c r="CS90" s="231"/>
    </row>
    <row r="91" s="179" customFormat="1" ht="40.5" spans="2:97">
      <c r="B91" s="195" t="s">
        <v>216</v>
      </c>
      <c r="AX91" s="231"/>
      <c r="AY91" s="231"/>
      <c r="AZ91" s="231"/>
      <c r="BA91" s="231"/>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1"/>
      <c r="BY91" s="231"/>
      <c r="BZ91" s="231"/>
      <c r="CA91" s="231"/>
      <c r="CB91" s="231"/>
      <c r="CC91" s="231"/>
      <c r="CD91" s="231"/>
      <c r="CE91" s="231"/>
      <c r="CF91" s="231"/>
      <c r="CG91" s="231"/>
      <c r="CH91" s="231"/>
      <c r="CI91" s="231"/>
      <c r="CJ91" s="231"/>
      <c r="CK91" s="231"/>
      <c r="CL91" s="231"/>
      <c r="CM91" s="231"/>
      <c r="CN91" s="231"/>
      <c r="CO91" s="231"/>
      <c r="CP91" s="231"/>
      <c r="CQ91" s="231"/>
      <c r="CR91" s="231"/>
      <c r="CS91" s="231"/>
    </row>
    <row r="92" s="179" customFormat="1" ht="27" spans="2:97">
      <c r="B92" s="195" t="s">
        <v>218</v>
      </c>
      <c r="AX92" s="231"/>
      <c r="AY92" s="231"/>
      <c r="AZ92" s="231"/>
      <c r="BA92" s="231"/>
      <c r="BB92" s="231"/>
      <c r="BC92" s="231"/>
      <c r="BD92" s="231"/>
      <c r="BE92" s="231"/>
      <c r="BF92" s="231"/>
      <c r="BG92" s="231"/>
      <c r="BH92" s="231"/>
      <c r="BI92" s="231"/>
      <c r="BJ92" s="231"/>
      <c r="BK92" s="231"/>
      <c r="BL92" s="231"/>
      <c r="BM92" s="231"/>
      <c r="BN92" s="231"/>
      <c r="BO92" s="231"/>
      <c r="BP92" s="231"/>
      <c r="BQ92" s="231"/>
      <c r="BR92" s="231"/>
      <c r="BS92" s="231"/>
      <c r="BT92" s="231"/>
      <c r="BU92" s="231"/>
      <c r="BV92" s="231"/>
      <c r="BW92" s="231"/>
      <c r="BX92" s="231"/>
      <c r="BY92" s="231"/>
      <c r="BZ92" s="231"/>
      <c r="CA92" s="231"/>
      <c r="CB92" s="231"/>
      <c r="CC92" s="231"/>
      <c r="CD92" s="231"/>
      <c r="CE92" s="231"/>
      <c r="CF92" s="231"/>
      <c r="CG92" s="231"/>
      <c r="CH92" s="231"/>
      <c r="CI92" s="231"/>
      <c r="CJ92" s="231"/>
      <c r="CK92" s="231"/>
      <c r="CL92" s="231"/>
      <c r="CM92" s="231"/>
      <c r="CN92" s="231"/>
      <c r="CO92" s="231"/>
      <c r="CP92" s="231"/>
      <c r="CQ92" s="231"/>
      <c r="CR92" s="231"/>
      <c r="CS92" s="231"/>
    </row>
    <row r="93" s="179" customFormat="1" ht="27" spans="2:97">
      <c r="B93" s="195" t="s">
        <v>86</v>
      </c>
      <c r="AX93" s="231"/>
      <c r="AY93" s="231"/>
      <c r="AZ93" s="231"/>
      <c r="BA93" s="231"/>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231"/>
      <c r="BY93" s="231"/>
      <c r="BZ93" s="231"/>
      <c r="CA93" s="231"/>
      <c r="CB93" s="231"/>
      <c r="CC93" s="231"/>
      <c r="CD93" s="231"/>
      <c r="CE93" s="231"/>
      <c r="CF93" s="231"/>
      <c r="CG93" s="231"/>
      <c r="CH93" s="231"/>
      <c r="CI93" s="231"/>
      <c r="CJ93" s="231"/>
      <c r="CK93" s="231"/>
      <c r="CL93" s="231"/>
      <c r="CM93" s="231"/>
      <c r="CN93" s="231"/>
      <c r="CO93" s="231"/>
      <c r="CP93" s="231"/>
      <c r="CQ93" s="231"/>
      <c r="CR93" s="231"/>
      <c r="CS93" s="231"/>
    </row>
    <row r="94" s="179" customFormat="1" ht="40.5" spans="2:97">
      <c r="B94" s="195" t="s">
        <v>254</v>
      </c>
      <c r="AX94" s="231"/>
      <c r="AY94" s="231"/>
      <c r="AZ94" s="231"/>
      <c r="BA94" s="231"/>
      <c r="BB94" s="231"/>
      <c r="BC94" s="231"/>
      <c r="BD94" s="231"/>
      <c r="BE94" s="231"/>
      <c r="BF94" s="231"/>
      <c r="BG94" s="231"/>
      <c r="BH94" s="231"/>
      <c r="BI94" s="231"/>
      <c r="BJ94" s="231"/>
      <c r="BK94" s="231"/>
      <c r="BL94" s="231"/>
      <c r="BM94" s="231"/>
      <c r="BN94" s="231"/>
      <c r="BO94" s="231"/>
      <c r="BP94" s="231"/>
      <c r="BQ94" s="231"/>
      <c r="BR94" s="231"/>
      <c r="BS94" s="231"/>
      <c r="BT94" s="231"/>
      <c r="BU94" s="231"/>
      <c r="BV94" s="231"/>
      <c r="BW94" s="231"/>
      <c r="BX94" s="231"/>
      <c r="BY94" s="231"/>
      <c r="BZ94" s="231"/>
      <c r="CA94" s="231"/>
      <c r="CB94" s="231"/>
      <c r="CC94" s="231"/>
      <c r="CD94" s="231"/>
      <c r="CE94" s="231"/>
      <c r="CF94" s="231"/>
      <c r="CG94" s="231"/>
      <c r="CH94" s="231"/>
      <c r="CI94" s="231"/>
      <c r="CJ94" s="231"/>
      <c r="CK94" s="231"/>
      <c r="CL94" s="231"/>
      <c r="CM94" s="231"/>
      <c r="CN94" s="231"/>
      <c r="CO94" s="231"/>
      <c r="CP94" s="231"/>
      <c r="CQ94" s="231"/>
      <c r="CR94" s="231"/>
      <c r="CS94" s="231"/>
    </row>
    <row r="95" s="179" customFormat="1" ht="40.5" spans="2:97">
      <c r="B95" s="195" t="s">
        <v>249</v>
      </c>
      <c r="AX95" s="231"/>
      <c r="AY95" s="231"/>
      <c r="AZ95" s="231"/>
      <c r="BA95" s="231"/>
      <c r="BB95" s="231"/>
      <c r="BC95" s="231"/>
      <c r="BD95" s="231"/>
      <c r="BE95" s="231"/>
      <c r="BF95" s="231"/>
      <c r="BG95" s="231"/>
      <c r="BH95" s="231"/>
      <c r="BI95" s="231"/>
      <c r="BJ95" s="231"/>
      <c r="BK95" s="231"/>
      <c r="BL95" s="231"/>
      <c r="BM95" s="231"/>
      <c r="BN95" s="231"/>
      <c r="BO95" s="231"/>
      <c r="BP95" s="231"/>
      <c r="BQ95" s="231"/>
      <c r="BR95" s="231"/>
      <c r="BS95" s="231"/>
      <c r="BT95" s="231"/>
      <c r="BU95" s="231"/>
      <c r="BV95" s="231"/>
      <c r="BW95" s="231"/>
      <c r="BX95" s="231"/>
      <c r="BY95" s="231"/>
      <c r="BZ95" s="231"/>
      <c r="CA95" s="231"/>
      <c r="CB95" s="231"/>
      <c r="CC95" s="231"/>
      <c r="CD95" s="231"/>
      <c r="CE95" s="231"/>
      <c r="CF95" s="231"/>
      <c r="CG95" s="231"/>
      <c r="CH95" s="231"/>
      <c r="CI95" s="231"/>
      <c r="CJ95" s="231"/>
      <c r="CK95" s="231"/>
      <c r="CL95" s="231"/>
      <c r="CM95" s="231"/>
      <c r="CN95" s="231"/>
      <c r="CO95" s="231"/>
      <c r="CP95" s="231"/>
      <c r="CQ95" s="231"/>
      <c r="CR95" s="231"/>
      <c r="CS95" s="231"/>
    </row>
    <row r="96" s="179" customFormat="1" ht="27" spans="2:97">
      <c r="B96" s="195" t="s">
        <v>91</v>
      </c>
      <c r="AX96" s="231"/>
      <c r="AY96" s="231"/>
      <c r="AZ96" s="231"/>
      <c r="BA96" s="231"/>
      <c r="BB96" s="231"/>
      <c r="BC96" s="231"/>
      <c r="BD96" s="231"/>
      <c r="BE96" s="231"/>
      <c r="BF96" s="231"/>
      <c r="BG96" s="231"/>
      <c r="BH96" s="231"/>
      <c r="BI96" s="231"/>
      <c r="BJ96" s="231"/>
      <c r="BK96" s="231"/>
      <c r="BL96" s="231"/>
      <c r="BM96" s="231"/>
      <c r="BN96" s="231"/>
      <c r="BO96" s="231"/>
      <c r="BP96" s="231"/>
      <c r="BQ96" s="231"/>
      <c r="BR96" s="231"/>
      <c r="BS96" s="231"/>
      <c r="BT96" s="231"/>
      <c r="BU96" s="231"/>
      <c r="BV96" s="231"/>
      <c r="BW96" s="231"/>
      <c r="BX96" s="231"/>
      <c r="BY96" s="231"/>
      <c r="BZ96" s="231"/>
      <c r="CA96" s="231"/>
      <c r="CB96" s="231"/>
      <c r="CC96" s="231"/>
      <c r="CD96" s="231"/>
      <c r="CE96" s="231"/>
      <c r="CF96" s="231"/>
      <c r="CG96" s="231"/>
      <c r="CH96" s="231"/>
      <c r="CI96" s="231"/>
      <c r="CJ96" s="231"/>
      <c r="CK96" s="231"/>
      <c r="CL96" s="231"/>
      <c r="CM96" s="231"/>
      <c r="CN96" s="231"/>
      <c r="CO96" s="231"/>
      <c r="CP96" s="231"/>
      <c r="CQ96" s="231"/>
      <c r="CR96" s="231"/>
      <c r="CS96" s="231"/>
    </row>
    <row r="97" s="179" customFormat="1" ht="27" spans="2:97">
      <c r="B97" s="195" t="s">
        <v>204</v>
      </c>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1"/>
      <c r="CP97" s="231"/>
      <c r="CQ97" s="231"/>
      <c r="CR97" s="231"/>
      <c r="CS97" s="231"/>
    </row>
    <row r="98" s="179" customFormat="1" ht="40.5" spans="2:97">
      <c r="B98" s="179" t="s">
        <v>225</v>
      </c>
      <c r="AX98" s="231"/>
      <c r="AY98" s="231"/>
      <c r="AZ98" s="231"/>
      <c r="BA98" s="231"/>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c r="BX98" s="231"/>
      <c r="BY98" s="231"/>
      <c r="BZ98" s="231"/>
      <c r="CA98" s="231"/>
      <c r="CB98" s="231"/>
      <c r="CC98" s="231"/>
      <c r="CD98" s="231"/>
      <c r="CE98" s="231"/>
      <c r="CF98" s="231"/>
      <c r="CG98" s="231"/>
      <c r="CH98" s="231"/>
      <c r="CI98" s="231"/>
      <c r="CJ98" s="231"/>
      <c r="CK98" s="231"/>
      <c r="CL98" s="231"/>
      <c r="CM98" s="231"/>
      <c r="CN98" s="231"/>
      <c r="CO98" s="231"/>
      <c r="CP98" s="231"/>
      <c r="CQ98" s="231"/>
      <c r="CR98" s="231"/>
      <c r="CS98" s="231"/>
    </row>
    <row r="99" s="179" customFormat="1" ht="27" spans="2:97">
      <c r="B99" s="179" t="s">
        <v>284</v>
      </c>
      <c r="AX99" s="231"/>
      <c r="AY99" s="231"/>
      <c r="AZ99" s="231"/>
      <c r="BA99" s="231"/>
      <c r="BB99" s="231"/>
      <c r="BC99" s="231"/>
      <c r="BD99" s="231"/>
      <c r="BE99" s="231"/>
      <c r="BF99" s="231"/>
      <c r="BG99" s="231"/>
      <c r="BH99" s="231"/>
      <c r="BI99" s="231"/>
      <c r="BJ99" s="231"/>
      <c r="BK99" s="231"/>
      <c r="BL99" s="231"/>
      <c r="BM99" s="231"/>
      <c r="BN99" s="231"/>
      <c r="BO99" s="231"/>
      <c r="BP99" s="231"/>
      <c r="BQ99" s="231"/>
      <c r="BR99" s="231"/>
      <c r="BS99" s="231"/>
      <c r="BT99" s="231"/>
      <c r="BU99" s="231"/>
      <c r="BV99" s="231"/>
      <c r="BW99" s="231"/>
      <c r="BX99" s="231"/>
      <c r="BY99" s="231"/>
      <c r="BZ99" s="231"/>
      <c r="CA99" s="231"/>
      <c r="CB99" s="231"/>
      <c r="CC99" s="231"/>
      <c r="CD99" s="231"/>
      <c r="CE99" s="231"/>
      <c r="CF99" s="231"/>
      <c r="CG99" s="231"/>
      <c r="CH99" s="231"/>
      <c r="CI99" s="231"/>
      <c r="CJ99" s="231"/>
      <c r="CK99" s="231"/>
      <c r="CL99" s="231"/>
      <c r="CM99" s="231"/>
      <c r="CN99" s="231"/>
      <c r="CO99" s="231"/>
      <c r="CP99" s="231"/>
      <c r="CQ99" s="231"/>
      <c r="CR99" s="231"/>
      <c r="CS99" s="231"/>
    </row>
    <row r="100" s="179" customFormat="1" ht="54" spans="2:97">
      <c r="B100" s="179" t="s">
        <v>257</v>
      </c>
      <c r="AX100" s="231"/>
      <c r="AY100" s="231"/>
      <c r="AZ100" s="231"/>
      <c r="BA100" s="231"/>
      <c r="BB100" s="231"/>
      <c r="BC100" s="231"/>
      <c r="BD100" s="231"/>
      <c r="BE100" s="231"/>
      <c r="BF100" s="231"/>
      <c r="BG100" s="231"/>
      <c r="BH100" s="231"/>
      <c r="BI100" s="231"/>
      <c r="BJ100" s="231"/>
      <c r="BK100" s="231"/>
      <c r="BL100" s="231"/>
      <c r="BM100" s="231"/>
      <c r="BN100" s="231"/>
      <c r="BO100" s="231"/>
      <c r="BP100" s="231"/>
      <c r="BQ100" s="231"/>
      <c r="BR100" s="231"/>
      <c r="BS100" s="231"/>
      <c r="BT100" s="231"/>
      <c r="BU100" s="231"/>
      <c r="BV100" s="231"/>
      <c r="BW100" s="231"/>
      <c r="BX100" s="231"/>
      <c r="BY100" s="231"/>
      <c r="BZ100" s="231"/>
      <c r="CA100" s="231"/>
      <c r="CB100" s="231"/>
      <c r="CC100" s="231"/>
      <c r="CD100" s="231"/>
      <c r="CE100" s="231"/>
      <c r="CF100" s="231"/>
      <c r="CG100" s="231"/>
      <c r="CH100" s="231"/>
      <c r="CI100" s="231"/>
      <c r="CJ100" s="231"/>
      <c r="CK100" s="231"/>
      <c r="CL100" s="231"/>
      <c r="CM100" s="231"/>
      <c r="CN100" s="231"/>
      <c r="CO100" s="231"/>
      <c r="CP100" s="231"/>
      <c r="CQ100" s="231"/>
      <c r="CR100" s="231"/>
      <c r="CS100" s="231"/>
    </row>
    <row r="101" s="179" customFormat="1" ht="27" spans="2:97">
      <c r="B101" s="179" t="s">
        <v>213</v>
      </c>
      <c r="AX101" s="231"/>
      <c r="AY101" s="231"/>
      <c r="AZ101" s="231"/>
      <c r="BA101" s="231"/>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A101" s="231"/>
      <c r="CB101" s="231"/>
      <c r="CC101" s="231"/>
      <c r="CD101" s="231"/>
      <c r="CE101" s="231"/>
      <c r="CF101" s="231"/>
      <c r="CG101" s="231"/>
      <c r="CH101" s="231"/>
      <c r="CI101" s="231"/>
      <c r="CJ101" s="231"/>
      <c r="CK101" s="231"/>
      <c r="CL101" s="231"/>
      <c r="CM101" s="231"/>
      <c r="CN101" s="231"/>
      <c r="CO101" s="231"/>
      <c r="CP101" s="231"/>
      <c r="CQ101" s="231"/>
      <c r="CR101" s="231"/>
      <c r="CS101" s="231"/>
    </row>
    <row r="102" s="179" customFormat="1" ht="40.5" spans="2:97">
      <c r="B102" s="179" t="s">
        <v>265</v>
      </c>
      <c r="AX102" s="231"/>
      <c r="AY102" s="231"/>
      <c r="AZ102" s="231"/>
      <c r="BA102" s="231"/>
      <c r="BB102" s="231"/>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A102" s="231"/>
      <c r="CB102" s="231"/>
      <c r="CC102" s="231"/>
      <c r="CD102" s="231"/>
      <c r="CE102" s="231"/>
      <c r="CF102" s="231"/>
      <c r="CG102" s="231"/>
      <c r="CH102" s="231"/>
      <c r="CI102" s="231"/>
      <c r="CJ102" s="231"/>
      <c r="CK102" s="231"/>
      <c r="CL102" s="231"/>
      <c r="CM102" s="231"/>
      <c r="CN102" s="231"/>
      <c r="CO102" s="231"/>
      <c r="CP102" s="231"/>
      <c r="CQ102" s="231"/>
      <c r="CR102" s="231"/>
      <c r="CS102" s="231"/>
    </row>
    <row r="103" s="179" customFormat="1" ht="27" spans="2:97">
      <c r="B103" s="179" t="s">
        <v>210</v>
      </c>
      <c r="AX103" s="231"/>
      <c r="AY103" s="231"/>
      <c r="AZ103" s="231"/>
      <c r="BA103" s="231"/>
      <c r="BB103" s="231"/>
      <c r="BC103" s="231"/>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A103" s="231"/>
      <c r="CB103" s="231"/>
      <c r="CC103" s="231"/>
      <c r="CD103" s="231"/>
      <c r="CE103" s="231"/>
      <c r="CF103" s="231"/>
      <c r="CG103" s="231"/>
      <c r="CH103" s="231"/>
      <c r="CI103" s="231"/>
      <c r="CJ103" s="231"/>
      <c r="CK103" s="231"/>
      <c r="CL103" s="231"/>
      <c r="CM103" s="231"/>
      <c r="CN103" s="231"/>
      <c r="CO103" s="231"/>
      <c r="CP103" s="231"/>
      <c r="CQ103" s="231"/>
      <c r="CR103" s="231"/>
      <c r="CS103" s="231"/>
    </row>
    <row r="104" s="179" customFormat="1" ht="27" spans="2:97">
      <c r="B104" s="179" t="s">
        <v>242</v>
      </c>
      <c r="AX104" s="231"/>
      <c r="AY104" s="231"/>
      <c r="AZ104" s="231"/>
      <c r="BA104" s="231"/>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c r="CJ104" s="231"/>
      <c r="CK104" s="231"/>
      <c r="CL104" s="231"/>
      <c r="CM104" s="231"/>
      <c r="CN104" s="231"/>
      <c r="CO104" s="231"/>
      <c r="CP104" s="231"/>
      <c r="CQ104" s="231"/>
      <c r="CR104" s="231"/>
      <c r="CS104" s="231"/>
    </row>
    <row r="105" s="179" customFormat="1" spans="2:97">
      <c r="B105" s="179" t="s">
        <v>245</v>
      </c>
      <c r="AX105" s="231"/>
      <c r="AY105" s="231"/>
      <c r="AZ105" s="231"/>
      <c r="BA105" s="231"/>
      <c r="BB105" s="231"/>
      <c r="BC105" s="231"/>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A105" s="231"/>
      <c r="CB105" s="231"/>
      <c r="CC105" s="231"/>
      <c r="CD105" s="231"/>
      <c r="CE105" s="231"/>
      <c r="CF105" s="231"/>
      <c r="CG105" s="231"/>
      <c r="CH105" s="231"/>
      <c r="CI105" s="231"/>
      <c r="CJ105" s="231"/>
      <c r="CK105" s="231"/>
      <c r="CL105" s="231"/>
      <c r="CM105" s="231"/>
      <c r="CN105" s="231"/>
      <c r="CO105" s="231"/>
      <c r="CP105" s="231"/>
      <c r="CQ105" s="231"/>
      <c r="CR105" s="231"/>
      <c r="CS105" s="231"/>
    </row>
    <row r="106" s="179" customFormat="1" ht="27" spans="2:97">
      <c r="B106" s="179" t="s">
        <v>251</v>
      </c>
      <c r="AX106" s="231"/>
      <c r="AY106" s="231"/>
      <c r="AZ106" s="231"/>
      <c r="BA106" s="231"/>
      <c r="BB106" s="231"/>
      <c r="BC106" s="231"/>
      <c r="BD106" s="231"/>
      <c r="BE106" s="231"/>
      <c r="BF106" s="231"/>
      <c r="BG106" s="231"/>
      <c r="BH106" s="231"/>
      <c r="BI106" s="231"/>
      <c r="BJ106" s="231"/>
      <c r="BK106" s="231"/>
      <c r="BL106" s="231"/>
      <c r="BM106" s="231"/>
      <c r="BN106" s="231"/>
      <c r="BO106" s="231"/>
      <c r="BP106" s="231"/>
      <c r="BQ106" s="231"/>
      <c r="BR106" s="231"/>
      <c r="BS106" s="231"/>
      <c r="BT106" s="231"/>
      <c r="BU106" s="231"/>
      <c r="BV106" s="231"/>
      <c r="BW106" s="231"/>
      <c r="BX106" s="231"/>
      <c r="BY106" s="231"/>
      <c r="BZ106" s="231"/>
      <c r="CA106" s="231"/>
      <c r="CB106" s="231"/>
      <c r="CC106" s="231"/>
      <c r="CD106" s="231"/>
      <c r="CE106" s="231"/>
      <c r="CF106" s="231"/>
      <c r="CG106" s="231"/>
      <c r="CH106" s="231"/>
      <c r="CI106" s="231"/>
      <c r="CJ106" s="231"/>
      <c r="CK106" s="231"/>
      <c r="CL106" s="231"/>
      <c r="CM106" s="231"/>
      <c r="CN106" s="231"/>
      <c r="CO106" s="231"/>
      <c r="CP106" s="231"/>
      <c r="CQ106" s="231"/>
      <c r="CR106" s="231"/>
      <c r="CS106" s="231"/>
    </row>
    <row r="107" s="179" customFormat="1" ht="40.5" spans="2:97">
      <c r="B107" s="179" t="s">
        <v>195</v>
      </c>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1"/>
      <c r="CP107" s="231"/>
      <c r="CQ107" s="231"/>
      <c r="CR107" s="231"/>
      <c r="CS107" s="231"/>
    </row>
    <row r="108" s="179" customFormat="1" ht="27" spans="2:97">
      <c r="B108" s="179" t="s">
        <v>198</v>
      </c>
      <c r="AX108" s="231"/>
      <c r="AY108" s="231"/>
      <c r="AZ108" s="231"/>
      <c r="BA108" s="231"/>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c r="CE108" s="231"/>
      <c r="CF108" s="231"/>
      <c r="CG108" s="231"/>
      <c r="CH108" s="231"/>
      <c r="CI108" s="231"/>
      <c r="CJ108" s="231"/>
      <c r="CK108" s="231"/>
      <c r="CL108" s="231"/>
      <c r="CM108" s="231"/>
      <c r="CN108" s="231"/>
      <c r="CO108" s="231"/>
      <c r="CP108" s="231"/>
      <c r="CQ108" s="231"/>
      <c r="CR108" s="231"/>
      <c r="CS108" s="231"/>
    </row>
    <row r="109" s="179" customFormat="1" ht="27" spans="2:97">
      <c r="B109" s="179" t="s">
        <v>201</v>
      </c>
      <c r="AX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c r="CE109" s="231"/>
      <c r="CF109" s="231"/>
      <c r="CG109" s="231"/>
      <c r="CH109" s="231"/>
      <c r="CI109" s="231"/>
      <c r="CJ109" s="231"/>
      <c r="CK109" s="231"/>
      <c r="CL109" s="231"/>
      <c r="CM109" s="231"/>
      <c r="CN109" s="231"/>
      <c r="CO109" s="231"/>
      <c r="CP109" s="231"/>
      <c r="CQ109" s="231"/>
      <c r="CR109" s="231"/>
      <c r="CS109" s="231"/>
    </row>
    <row r="110" s="179" customFormat="1" ht="40.5" spans="2:97">
      <c r="B110" s="179" t="s">
        <v>269</v>
      </c>
      <c r="AX110" s="231"/>
      <c r="AY110" s="231"/>
      <c r="AZ110" s="231"/>
      <c r="BA110" s="231"/>
      <c r="BB110" s="231"/>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A110" s="231"/>
      <c r="CB110" s="231"/>
      <c r="CC110" s="231"/>
      <c r="CD110" s="231"/>
      <c r="CE110" s="231"/>
      <c r="CF110" s="231"/>
      <c r="CG110" s="231"/>
      <c r="CH110" s="231"/>
      <c r="CI110" s="231"/>
      <c r="CJ110" s="231"/>
      <c r="CK110" s="231"/>
      <c r="CL110" s="231"/>
      <c r="CM110" s="231"/>
      <c r="CN110" s="231"/>
      <c r="CO110" s="231"/>
      <c r="CP110" s="231"/>
      <c r="CQ110" s="231"/>
      <c r="CR110" s="231"/>
      <c r="CS110" s="231"/>
    </row>
    <row r="111" s="179" customFormat="1" ht="27" spans="2:97">
      <c r="B111" s="179" t="s">
        <v>191</v>
      </c>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c r="CJ111" s="231"/>
      <c r="CK111" s="231"/>
      <c r="CL111" s="231"/>
      <c r="CM111" s="231"/>
      <c r="CN111" s="231"/>
      <c r="CO111" s="231"/>
      <c r="CP111" s="231"/>
      <c r="CQ111" s="231"/>
      <c r="CR111" s="231"/>
      <c r="CS111" s="231"/>
    </row>
    <row r="112" s="179" customFormat="1" ht="40.5" spans="2:97">
      <c r="B112" s="179" t="s">
        <v>193</v>
      </c>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c r="CE112" s="231"/>
      <c r="CF112" s="231"/>
      <c r="CG112" s="231"/>
      <c r="CH112" s="231"/>
      <c r="CI112" s="231"/>
      <c r="CJ112" s="231"/>
      <c r="CK112" s="231"/>
      <c r="CL112" s="231"/>
      <c r="CM112" s="231"/>
      <c r="CN112" s="231"/>
      <c r="CO112" s="231"/>
      <c r="CP112" s="231"/>
      <c r="CQ112" s="231"/>
      <c r="CR112" s="231"/>
      <c r="CS112" s="231"/>
    </row>
    <row r="113" s="179" customFormat="1" ht="27" spans="2:97">
      <c r="B113" s="179" t="s">
        <v>272</v>
      </c>
      <c r="AX113" s="231"/>
      <c r="AY113" s="231"/>
      <c r="AZ113" s="231"/>
      <c r="BA113" s="231"/>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c r="CE113" s="231"/>
      <c r="CF113" s="231"/>
      <c r="CG113" s="231"/>
      <c r="CH113" s="231"/>
      <c r="CI113" s="231"/>
      <c r="CJ113" s="231"/>
      <c r="CK113" s="231"/>
      <c r="CL113" s="231"/>
      <c r="CM113" s="231"/>
      <c r="CN113" s="231"/>
      <c r="CO113" s="231"/>
      <c r="CP113" s="231"/>
      <c r="CQ113" s="231"/>
      <c r="CR113" s="231"/>
      <c r="CS113" s="231"/>
    </row>
    <row r="114" s="179" customFormat="1" ht="27" spans="2:97">
      <c r="B114" s="179" t="s">
        <v>275</v>
      </c>
      <c r="AX114" s="231"/>
      <c r="AY114" s="231"/>
      <c r="AZ114" s="231"/>
      <c r="BA114" s="231"/>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1"/>
      <c r="CG114" s="231"/>
      <c r="CH114" s="231"/>
      <c r="CI114" s="231"/>
      <c r="CJ114" s="231"/>
      <c r="CK114" s="231"/>
      <c r="CL114" s="231"/>
      <c r="CM114" s="231"/>
      <c r="CN114" s="231"/>
      <c r="CO114" s="231"/>
      <c r="CP114" s="231"/>
      <c r="CQ114" s="231"/>
      <c r="CR114" s="231"/>
      <c r="CS114" s="231"/>
    </row>
    <row r="115" s="179" customFormat="1" ht="27" spans="2:97">
      <c r="B115" s="179" t="s">
        <v>278</v>
      </c>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1"/>
      <c r="CG115" s="231"/>
      <c r="CH115" s="231"/>
      <c r="CI115" s="231"/>
      <c r="CJ115" s="231"/>
      <c r="CK115" s="231"/>
      <c r="CL115" s="231"/>
      <c r="CM115" s="231"/>
      <c r="CN115" s="231"/>
      <c r="CO115" s="231"/>
      <c r="CP115" s="231"/>
      <c r="CQ115" s="231"/>
      <c r="CR115" s="231"/>
      <c r="CS115" s="231"/>
    </row>
    <row r="116" s="179" customFormat="1" ht="40.5" spans="2:97">
      <c r="B116" s="179" t="s">
        <v>207</v>
      </c>
      <c r="AX116" s="231"/>
      <c r="AY116" s="231"/>
      <c r="AZ116" s="231"/>
      <c r="BA116" s="231"/>
      <c r="BB116" s="231"/>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c r="CE116" s="231"/>
      <c r="CF116" s="231"/>
      <c r="CG116" s="231"/>
      <c r="CH116" s="231"/>
      <c r="CI116" s="231"/>
      <c r="CJ116" s="231"/>
      <c r="CK116" s="231"/>
      <c r="CL116" s="231"/>
      <c r="CM116" s="231"/>
      <c r="CN116" s="231"/>
      <c r="CO116" s="231"/>
      <c r="CP116" s="231"/>
      <c r="CQ116" s="231"/>
      <c r="CR116" s="231"/>
      <c r="CS116" s="231"/>
    </row>
    <row r="117" s="179" customFormat="1" ht="40.5" spans="2:97">
      <c r="B117" s="179" t="s">
        <v>281</v>
      </c>
      <c r="AX117" s="231"/>
      <c r="AY117" s="231"/>
      <c r="AZ117" s="231"/>
      <c r="BA117" s="231"/>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1"/>
      <c r="CG117" s="231"/>
      <c r="CH117" s="231"/>
      <c r="CI117" s="231"/>
      <c r="CJ117" s="231"/>
      <c r="CK117" s="231"/>
      <c r="CL117" s="231"/>
      <c r="CM117" s="231"/>
      <c r="CN117" s="231"/>
      <c r="CO117" s="231"/>
      <c r="CP117" s="231"/>
      <c r="CQ117" s="231"/>
      <c r="CR117" s="231"/>
      <c r="CS117" s="231"/>
    </row>
    <row r="118" s="179" customFormat="1" spans="50:97">
      <c r="AX118" s="231"/>
      <c r="AY118" s="231"/>
      <c r="AZ118" s="231"/>
      <c r="BA118" s="231"/>
      <c r="BB118" s="231"/>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c r="CA118" s="231"/>
      <c r="CB118" s="231"/>
      <c r="CC118" s="231"/>
      <c r="CD118" s="231"/>
      <c r="CE118" s="231"/>
      <c r="CF118" s="231"/>
      <c r="CG118" s="231"/>
      <c r="CH118" s="231"/>
      <c r="CI118" s="231"/>
      <c r="CJ118" s="231"/>
      <c r="CK118" s="231"/>
      <c r="CL118" s="231"/>
      <c r="CM118" s="231"/>
      <c r="CN118" s="231"/>
      <c r="CO118" s="231"/>
      <c r="CP118" s="231"/>
      <c r="CQ118" s="231"/>
      <c r="CR118" s="231"/>
      <c r="CS118" s="231"/>
    </row>
    <row r="119" s="179" customFormat="1" spans="50:97">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c r="CJ119" s="231"/>
      <c r="CK119" s="231"/>
      <c r="CL119" s="231"/>
      <c r="CM119" s="231"/>
      <c r="CN119" s="231"/>
      <c r="CO119" s="231"/>
      <c r="CP119" s="231"/>
      <c r="CQ119" s="231"/>
      <c r="CR119" s="231"/>
      <c r="CS119" s="231"/>
    </row>
    <row r="120" s="179" customFormat="1" spans="28:97">
      <c r="AB120" s="179" t="s">
        <v>688</v>
      </c>
      <c r="AC120" s="179">
        <v>17753312333</v>
      </c>
      <c r="AX120" s="231"/>
      <c r="AY120" s="231"/>
      <c r="AZ120" s="231"/>
      <c r="BA120" s="231"/>
      <c r="BB120" s="231"/>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c r="CA120" s="231"/>
      <c r="CB120" s="231"/>
      <c r="CC120" s="231"/>
      <c r="CD120" s="231"/>
      <c r="CE120" s="231"/>
      <c r="CF120" s="231"/>
      <c r="CG120" s="231"/>
      <c r="CH120" s="231"/>
      <c r="CI120" s="231"/>
      <c r="CJ120" s="231"/>
      <c r="CK120" s="231"/>
      <c r="CL120" s="231"/>
      <c r="CM120" s="231"/>
      <c r="CN120" s="231"/>
      <c r="CO120" s="231"/>
      <c r="CP120" s="231"/>
      <c r="CQ120" s="231"/>
      <c r="CR120" s="231"/>
      <c r="CS120" s="231"/>
    </row>
    <row r="121" s="179" customFormat="1" spans="50:97">
      <c r="AX121" s="231"/>
      <c r="AY121" s="231"/>
      <c r="AZ121" s="231"/>
      <c r="BA121" s="231"/>
      <c r="BB121" s="231"/>
      <c r="BC121" s="231"/>
      <c r="BD121" s="231"/>
      <c r="BE121" s="231"/>
      <c r="BF121" s="231"/>
      <c r="BG121" s="231"/>
      <c r="BH121" s="231"/>
      <c r="BI121" s="231"/>
      <c r="BJ121" s="231"/>
      <c r="BK121" s="231"/>
      <c r="BL121" s="231"/>
      <c r="BM121" s="231"/>
      <c r="BN121" s="231"/>
      <c r="BO121" s="231"/>
      <c r="BP121" s="231"/>
      <c r="BQ121" s="231"/>
      <c r="BR121" s="231"/>
      <c r="BS121" s="231"/>
      <c r="BT121" s="231"/>
      <c r="BU121" s="231"/>
      <c r="BV121" s="231"/>
      <c r="BW121" s="231"/>
      <c r="BX121" s="231"/>
      <c r="BY121" s="231"/>
      <c r="BZ121" s="231"/>
      <c r="CA121" s="231"/>
      <c r="CB121" s="231"/>
      <c r="CC121" s="231"/>
      <c r="CD121" s="231"/>
      <c r="CE121" s="231"/>
      <c r="CF121" s="231"/>
      <c r="CG121" s="231"/>
      <c r="CH121" s="231"/>
      <c r="CI121" s="231"/>
      <c r="CJ121" s="231"/>
      <c r="CK121" s="231"/>
      <c r="CL121" s="231"/>
      <c r="CM121" s="231"/>
      <c r="CN121" s="231"/>
      <c r="CO121" s="231"/>
      <c r="CP121" s="231"/>
      <c r="CQ121" s="231"/>
      <c r="CR121" s="231"/>
      <c r="CS121" s="231"/>
    </row>
    <row r="122" s="179" customFormat="1" spans="50:97">
      <c r="AX122" s="231"/>
      <c r="AY122" s="231"/>
      <c r="AZ122" s="231"/>
      <c r="BA122" s="231"/>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c r="BX122" s="231"/>
      <c r="BY122" s="231"/>
      <c r="BZ122" s="231"/>
      <c r="CA122" s="231"/>
      <c r="CB122" s="231"/>
      <c r="CC122" s="231"/>
      <c r="CD122" s="231"/>
      <c r="CE122" s="231"/>
      <c r="CF122" s="231"/>
      <c r="CG122" s="231"/>
      <c r="CH122" s="231"/>
      <c r="CI122" s="231"/>
      <c r="CJ122" s="231"/>
      <c r="CK122" s="231"/>
      <c r="CL122" s="231"/>
      <c r="CM122" s="231"/>
      <c r="CN122" s="231"/>
      <c r="CO122" s="231"/>
      <c r="CP122" s="231"/>
      <c r="CQ122" s="231"/>
      <c r="CR122" s="231"/>
      <c r="CS122" s="231"/>
    </row>
    <row r="123" s="179" customFormat="1" spans="50:97">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c r="CJ123" s="231"/>
      <c r="CK123" s="231"/>
      <c r="CL123" s="231"/>
      <c r="CM123" s="231"/>
      <c r="CN123" s="231"/>
      <c r="CO123" s="231"/>
      <c r="CP123" s="231"/>
      <c r="CQ123" s="231"/>
      <c r="CR123" s="231"/>
      <c r="CS123" s="231"/>
    </row>
    <row r="124" s="179" customFormat="1" spans="50:97">
      <c r="AX124" s="231"/>
      <c r="AY124" s="231"/>
      <c r="AZ124" s="231"/>
      <c r="BA124" s="231"/>
      <c r="BB124" s="231"/>
      <c r="BC124" s="231"/>
      <c r="BD124" s="231"/>
      <c r="BE124" s="231"/>
      <c r="BF124" s="231"/>
      <c r="BG124" s="231"/>
      <c r="BH124" s="231"/>
      <c r="BI124" s="231"/>
      <c r="BJ124" s="231"/>
      <c r="BK124" s="231"/>
      <c r="BL124" s="231"/>
      <c r="BM124" s="231"/>
      <c r="BN124" s="231"/>
      <c r="BO124" s="231"/>
      <c r="BP124" s="231"/>
      <c r="BQ124" s="231"/>
      <c r="BR124" s="231"/>
      <c r="BS124" s="231"/>
      <c r="BT124" s="231"/>
      <c r="BU124" s="231"/>
      <c r="BV124" s="231"/>
      <c r="BW124" s="231"/>
      <c r="BX124" s="231"/>
      <c r="BY124" s="231"/>
      <c r="BZ124" s="231"/>
      <c r="CA124" s="231"/>
      <c r="CB124" s="231"/>
      <c r="CC124" s="231"/>
      <c r="CD124" s="231"/>
      <c r="CE124" s="231"/>
      <c r="CF124" s="231"/>
      <c r="CG124" s="231"/>
      <c r="CH124" s="231"/>
      <c r="CI124" s="231"/>
      <c r="CJ124" s="231"/>
      <c r="CK124" s="231"/>
      <c r="CL124" s="231"/>
      <c r="CM124" s="231"/>
      <c r="CN124" s="231"/>
      <c r="CO124" s="231"/>
      <c r="CP124" s="231"/>
      <c r="CQ124" s="231"/>
      <c r="CR124" s="231"/>
      <c r="CS124" s="231"/>
    </row>
    <row r="125" s="179" customFormat="1" spans="50:97">
      <c r="AX125" s="231"/>
      <c r="AY125" s="231"/>
      <c r="AZ125" s="231"/>
      <c r="BA125" s="231"/>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c r="CJ125" s="231"/>
      <c r="CK125" s="231"/>
      <c r="CL125" s="231"/>
      <c r="CM125" s="231"/>
      <c r="CN125" s="231"/>
      <c r="CO125" s="231"/>
      <c r="CP125" s="231"/>
      <c r="CQ125" s="231"/>
      <c r="CR125" s="231"/>
      <c r="CS125" s="231"/>
    </row>
    <row r="126" s="179" customFormat="1" spans="2:97">
      <c r="B126" s="195"/>
      <c r="AX126" s="231"/>
      <c r="AY126" s="231"/>
      <c r="AZ126" s="231"/>
      <c r="BA126" s="231"/>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c r="CJ126" s="231"/>
      <c r="CK126" s="231"/>
      <c r="CL126" s="231"/>
      <c r="CM126" s="231"/>
      <c r="CN126" s="231"/>
      <c r="CO126" s="231"/>
      <c r="CP126" s="231"/>
      <c r="CQ126" s="231"/>
      <c r="CR126" s="231"/>
      <c r="CS126" s="231"/>
    </row>
    <row r="127" spans="2:2">
      <c r="B127" s="195"/>
    </row>
    <row r="128" spans="2:2">
      <c r="B128" s="195"/>
    </row>
    <row r="129" spans="2:2">
      <c r="B129" s="195"/>
    </row>
    <row r="130" spans="2:2">
      <c r="B130" s="195"/>
    </row>
    <row r="131" spans="2:2">
      <c r="B131" s="195"/>
    </row>
    <row r="132" spans="2:2">
      <c r="B132" s="195"/>
    </row>
    <row r="133" spans="2:2">
      <c r="B133" s="195"/>
    </row>
    <row r="134" spans="2:2">
      <c r="B134" s="195"/>
    </row>
    <row r="135" spans="2:2">
      <c r="B135" s="195"/>
    </row>
    <row r="136" spans="2:2">
      <c r="B136" s="195"/>
    </row>
    <row r="137" spans="2:2">
      <c r="B137" s="195"/>
    </row>
    <row r="138" spans="2:2">
      <c r="B138" s="195"/>
    </row>
    <row r="139" spans="2:2">
      <c r="B139" s="195"/>
    </row>
    <row r="140" spans="2:2">
      <c r="B140" s="195"/>
    </row>
    <row r="141" spans="2:2">
      <c r="B141" s="195"/>
    </row>
    <row r="142" spans="2:2">
      <c r="B142" s="195"/>
    </row>
    <row r="143" spans="2:2">
      <c r="B143" s="195"/>
    </row>
    <row r="144" spans="2:2">
      <c r="B144" s="195"/>
    </row>
    <row r="145" spans="2:2">
      <c r="B145" s="195"/>
    </row>
    <row r="146" spans="2:2">
      <c r="B146" s="195"/>
    </row>
    <row r="147" spans="2:2">
      <c r="B147" s="195"/>
    </row>
    <row r="148" spans="2:2">
      <c r="B148" s="195"/>
    </row>
    <row r="149" spans="2:2">
      <c r="B149" s="195"/>
    </row>
    <row r="150" spans="2:2">
      <c r="B150" s="195"/>
    </row>
    <row r="151" spans="2:2">
      <c r="B151" s="195"/>
    </row>
    <row r="152" spans="2:2">
      <c r="B152" s="195"/>
    </row>
    <row r="153" spans="2:2">
      <c r="B153" s="195"/>
    </row>
    <row r="154" spans="2:2">
      <c r="B154" s="195"/>
    </row>
    <row r="155" spans="2:2">
      <c r="B155" s="195"/>
    </row>
    <row r="156" spans="2:2">
      <c r="B156" s="195"/>
    </row>
    <row r="157" spans="2:2">
      <c r="B157" s="195"/>
    </row>
    <row r="158" spans="2:2">
      <c r="B158" s="195"/>
    </row>
    <row r="159" spans="2:2">
      <c r="B159" s="195"/>
    </row>
    <row r="160" spans="2:2">
      <c r="B160" s="195"/>
    </row>
    <row r="161" spans="2:2">
      <c r="B161" s="195"/>
    </row>
    <row r="162" spans="2:2">
      <c r="B162" s="195"/>
    </row>
    <row r="163" spans="2:2">
      <c r="B163" s="195"/>
    </row>
    <row r="164" spans="2:2">
      <c r="B164" s="195"/>
    </row>
    <row r="165" spans="2:2">
      <c r="B165" s="195"/>
    </row>
    <row r="166" spans="2:2">
      <c r="B166" s="195"/>
    </row>
    <row r="167" spans="2:2">
      <c r="B167" s="195"/>
    </row>
    <row r="168" spans="2:2">
      <c r="B168" s="195"/>
    </row>
    <row r="169" spans="2:2">
      <c r="B169" s="195"/>
    </row>
    <row r="170" spans="2:2">
      <c r="B170" s="195"/>
    </row>
    <row r="171" spans="2:2">
      <c r="B171" s="195"/>
    </row>
    <row r="172" spans="2:2">
      <c r="B172" s="195"/>
    </row>
    <row r="173" spans="2:2">
      <c r="B173" s="195"/>
    </row>
    <row r="174" spans="2:2">
      <c r="B174" s="195"/>
    </row>
    <row r="175" spans="2:2">
      <c r="B175" s="195"/>
    </row>
    <row r="176" spans="2:2">
      <c r="B176" s="195"/>
    </row>
    <row r="177" spans="2:2">
      <c r="B177" s="195"/>
    </row>
    <row r="178" spans="2:2">
      <c r="B178" s="195"/>
    </row>
    <row r="179" spans="2:2">
      <c r="B179" s="195"/>
    </row>
    <row r="180" spans="2:2">
      <c r="B180" s="195"/>
    </row>
    <row r="181" spans="2:2">
      <c r="B181" s="195"/>
    </row>
    <row r="182" spans="2:2">
      <c r="B182" s="195"/>
    </row>
    <row r="183" spans="2:2">
      <c r="B183" s="195"/>
    </row>
    <row r="184" spans="2:2">
      <c r="B184" s="195"/>
    </row>
    <row r="185" spans="2:2">
      <c r="B185" s="195"/>
    </row>
    <row r="186" spans="2:2">
      <c r="B186" s="195"/>
    </row>
    <row r="187" spans="2:2">
      <c r="B187" s="195"/>
    </row>
    <row r="188" spans="2:2">
      <c r="B188" s="195"/>
    </row>
    <row r="189" spans="2:2">
      <c r="B189" s="195"/>
    </row>
    <row r="190" spans="2:2">
      <c r="B190" s="195"/>
    </row>
    <row r="191" spans="2:2">
      <c r="B191" s="195"/>
    </row>
    <row r="192" spans="2:2">
      <c r="B192" s="195"/>
    </row>
    <row r="193" spans="2:2">
      <c r="B193" s="195"/>
    </row>
  </sheetData>
  <autoFilter ref="A7:DA126">
    <sortState ref="A7:DA126">
      <sortCondition ref="AD7:AD161"/>
    </sortState>
    <extLst/>
  </autoFilter>
  <mergeCells count="88">
    <mergeCell ref="A1:B1"/>
    <mergeCell ref="A2:CS2"/>
    <mergeCell ref="AN4:AO4"/>
    <mergeCell ref="BC4:BK4"/>
    <mergeCell ref="BP4:BR4"/>
    <mergeCell ref="BF5:BJ5"/>
    <mergeCell ref="BU6:BY6"/>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 ref="AK4:AK7"/>
    <mergeCell ref="AL4:AL7"/>
    <mergeCell ref="AM4:AM7"/>
    <mergeCell ref="AP4:AP7"/>
    <mergeCell ref="AQ4:AQ7"/>
    <mergeCell ref="AR4:AR7"/>
    <mergeCell ref="AS4:AS7"/>
    <mergeCell ref="AT4:AT7"/>
    <mergeCell ref="AU4:AU7"/>
    <mergeCell ref="AV4:AV7"/>
    <mergeCell ref="AW4:AW7"/>
    <mergeCell ref="AX4:AX7"/>
    <mergeCell ref="AY4:AY7"/>
    <mergeCell ref="AZ4:AZ7"/>
    <mergeCell ref="BA4:BA7"/>
    <mergeCell ref="BB4:BB7"/>
    <mergeCell ref="BC5:BC7"/>
    <mergeCell ref="BD5:BD7"/>
    <mergeCell ref="BE5:BE7"/>
    <mergeCell ref="BK5:BK7"/>
    <mergeCell ref="BL4:BL7"/>
    <mergeCell ref="BM6:BM7"/>
    <mergeCell ref="BO6:BO7"/>
    <mergeCell ref="BS6:BS7"/>
    <mergeCell ref="BT6:BT7"/>
    <mergeCell ref="BZ6:BZ7"/>
    <mergeCell ref="CA6:CA7"/>
    <mergeCell ref="CB6:CB7"/>
    <mergeCell ref="CD6:CD7"/>
    <mergeCell ref="CE6:CE7"/>
    <mergeCell ref="CG6:CG7"/>
    <mergeCell ref="CH6:CH7"/>
    <mergeCell ref="CJ6:CJ7"/>
    <mergeCell ref="CK6:CK7"/>
    <mergeCell ref="CM6:CM7"/>
    <mergeCell ref="CQ6:CQ7"/>
    <mergeCell ref="CS6:CS7"/>
    <mergeCell ref="BM4:BO5"/>
    <mergeCell ref="CB4:CD5"/>
    <mergeCell ref="CE4:CG5"/>
    <mergeCell ref="CH4:CJ5"/>
    <mergeCell ref="CK4:CM5"/>
    <mergeCell ref="CN4:CP5"/>
    <mergeCell ref="CQ4:CS5"/>
    <mergeCell ref="BS4:CA5"/>
  </mergeCells>
  <conditionalFormatting sqref="CB9">
    <cfRule type="cellIs" dxfId="1" priority="55" operator="equal">
      <formula>"否"</formula>
    </cfRule>
  </conditionalFormatting>
  <conditionalFormatting sqref="CJ12">
    <cfRule type="cellIs" dxfId="1" priority="121" operator="equal">
      <formula>"否"</formula>
    </cfRule>
  </conditionalFormatting>
  <conditionalFormatting sqref="CM12">
    <cfRule type="cellIs" dxfId="1" priority="120" operator="equal">
      <formula>"否"</formula>
    </cfRule>
  </conditionalFormatting>
  <conditionalFormatting sqref="CJ13">
    <cfRule type="cellIs" dxfId="1" priority="119" operator="equal">
      <formula>"否"</formula>
    </cfRule>
  </conditionalFormatting>
  <conditionalFormatting sqref="B14">
    <cfRule type="duplicateValues" dxfId="0" priority="168"/>
    <cfRule type="duplicateValues" dxfId="0" priority="167"/>
    <cfRule type="duplicateValues" dxfId="0" priority="166"/>
    <cfRule type="duplicateValues" dxfId="0" priority="165"/>
    <cfRule type="duplicateValues" dxfId="0" priority="163"/>
    <cfRule type="duplicateValues" dxfId="0" priority="162"/>
    <cfRule type="duplicateValues" dxfId="0" priority="161"/>
    <cfRule type="duplicateValues" dxfId="0" priority="160"/>
  </conditionalFormatting>
  <conditionalFormatting sqref="CD14">
    <cfRule type="cellIs" dxfId="1" priority="156" operator="equal">
      <formula>"否"</formula>
    </cfRule>
  </conditionalFormatting>
  <conditionalFormatting sqref="CG14">
    <cfRule type="cellIs" dxfId="1" priority="152" operator="equal">
      <formula>"否"</formula>
    </cfRule>
  </conditionalFormatting>
  <conditionalFormatting sqref="CJ14">
    <cfRule type="cellIs" dxfId="1" priority="148" operator="equal">
      <formula>"否"</formula>
    </cfRule>
  </conditionalFormatting>
  <conditionalFormatting sqref="CM14">
    <cfRule type="cellIs" dxfId="1" priority="144" operator="equal">
      <formula>"否"</formula>
    </cfRule>
  </conditionalFormatting>
  <conditionalFormatting sqref="CP14">
    <cfRule type="cellIs" dxfId="1" priority="140" operator="equal">
      <formula>"否"</formula>
    </cfRule>
  </conditionalFormatting>
  <conditionalFormatting sqref="CS14">
    <cfRule type="cellIs" dxfId="1" priority="136" operator="equal">
      <formula>"否"</formula>
    </cfRule>
  </conditionalFormatting>
  <conditionalFormatting sqref="BS30:BW30">
    <cfRule type="cellIs" dxfId="1" priority="112" operator="equal">
      <formula>"否"</formula>
    </cfRule>
  </conditionalFormatting>
  <conditionalFormatting sqref="BS31:BW31">
    <cfRule type="cellIs" dxfId="1" priority="111" operator="equal">
      <formula>"否"</formula>
    </cfRule>
  </conditionalFormatting>
  <conditionalFormatting sqref="B33">
    <cfRule type="duplicateValues" dxfId="0" priority="29"/>
    <cfRule type="duplicateValues" dxfId="0" priority="42"/>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fRule type="duplicateValues" dxfId="0" priority="51"/>
  </conditionalFormatting>
  <conditionalFormatting sqref="AX33:AY33">
    <cfRule type="cellIs" dxfId="1" priority="43" operator="equal">
      <formula>"否"</formula>
    </cfRule>
  </conditionalFormatting>
  <conditionalFormatting sqref="BS33:BW33">
    <cfRule type="cellIs" dxfId="1" priority="35" operator="equal">
      <formula>"否"</formula>
    </cfRule>
  </conditionalFormatting>
  <conditionalFormatting sqref="BX33">
    <cfRule type="cellIs" dxfId="1" priority="34" operator="equal">
      <formula>"否"</formula>
    </cfRule>
  </conditionalFormatting>
  <conditionalFormatting sqref="BY33">
    <cfRule type="cellIs" dxfId="1" priority="33" operator="equal">
      <formula>"否"</formula>
    </cfRule>
  </conditionalFormatting>
  <conditionalFormatting sqref="CD33">
    <cfRule type="cellIs" dxfId="1" priority="40" operator="equal">
      <formula>"否"</formula>
    </cfRule>
  </conditionalFormatting>
  <conditionalFormatting sqref="CG33">
    <cfRule type="cellIs" dxfId="1" priority="39" operator="equal">
      <formula>"否"</formula>
    </cfRule>
  </conditionalFormatting>
  <conditionalFormatting sqref="CJ33">
    <cfRule type="cellIs" dxfId="1" priority="31" operator="equal">
      <formula>"否"</formula>
    </cfRule>
  </conditionalFormatting>
  <conditionalFormatting sqref="CM33">
    <cfRule type="cellIs" dxfId="1" priority="30" operator="equal">
      <formula>"否"</formula>
    </cfRule>
  </conditionalFormatting>
  <conditionalFormatting sqref="CP33">
    <cfRule type="cellIs" dxfId="1" priority="38" operator="equal">
      <formula>"否"</formula>
    </cfRule>
  </conditionalFormatting>
  <conditionalFormatting sqref="CS33">
    <cfRule type="cellIs" dxfId="1" priority="37" operator="equal">
      <formula>"否"</formula>
    </cfRule>
  </conditionalFormatting>
  <conditionalFormatting sqref="BT34">
    <cfRule type="cellIs" dxfId="1" priority="109" operator="equal">
      <formula>"否"</formula>
    </cfRule>
  </conditionalFormatting>
  <conditionalFormatting sqref="BU34:BW34">
    <cfRule type="cellIs" dxfId="1" priority="96" operator="equal">
      <formula>"否"</formula>
    </cfRule>
  </conditionalFormatting>
  <conditionalFormatting sqref="BX34">
    <cfRule type="cellIs" dxfId="1" priority="100" operator="equal">
      <formula>"否"</formula>
    </cfRule>
  </conditionalFormatting>
  <conditionalFormatting sqref="BY34">
    <cfRule type="cellIs" dxfId="1" priority="98" operator="equal">
      <formula>"否"</formula>
    </cfRule>
  </conditionalFormatting>
  <conditionalFormatting sqref="BT36">
    <cfRule type="cellIs" dxfId="1" priority="108" operator="equal">
      <formula>"否"</formula>
    </cfRule>
  </conditionalFormatting>
  <conditionalFormatting sqref="BU36:BW36">
    <cfRule type="cellIs" dxfId="1" priority="95" operator="equal">
      <formula>"否"</formula>
    </cfRule>
  </conditionalFormatting>
  <conditionalFormatting sqref="BX36">
    <cfRule type="cellIs" dxfId="1" priority="99" operator="equal">
      <formula>"否"</formula>
    </cfRule>
  </conditionalFormatting>
  <conditionalFormatting sqref="BY36">
    <cfRule type="cellIs" dxfId="1" priority="97" operator="equal">
      <formula>"否"</formula>
    </cfRule>
  </conditionalFormatting>
  <conditionalFormatting sqref="BS37:BW37">
    <cfRule type="cellIs" dxfId="1" priority="116" operator="equal">
      <formula>"否"</formula>
    </cfRule>
  </conditionalFormatting>
  <conditionalFormatting sqref="BS38:BW38">
    <cfRule type="cellIs" dxfId="1" priority="113" operator="equal">
      <formula>"否"</formula>
    </cfRule>
  </conditionalFormatting>
  <conditionalFormatting sqref="BS39:BW39">
    <cfRule type="cellIs" dxfId="1" priority="114" operator="equal">
      <formula>"否"</formula>
    </cfRule>
  </conditionalFormatting>
  <conditionalFormatting sqref="B40">
    <cfRule type="duplicateValues" dxfId="0" priority="64"/>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onditionalFormatting>
  <conditionalFormatting sqref="AX40:AY40">
    <cfRule type="cellIs" dxfId="1" priority="68" operator="equal">
      <formula>"否"</formula>
    </cfRule>
  </conditionalFormatting>
  <conditionalFormatting sqref="BS40:BW40">
    <cfRule type="cellIs" dxfId="1" priority="67" operator="equal">
      <formula>"否"</formula>
    </cfRule>
  </conditionalFormatting>
  <conditionalFormatting sqref="BX40">
    <cfRule type="cellIs" dxfId="1" priority="66" operator="equal">
      <formula>"否"</formula>
    </cfRule>
  </conditionalFormatting>
  <conditionalFormatting sqref="BY40">
    <cfRule type="cellIs" dxfId="1" priority="65" operator="equal">
      <formula>"否"</formula>
    </cfRule>
  </conditionalFormatting>
  <conditionalFormatting sqref="CD40">
    <cfRule type="cellIs" dxfId="1" priority="74" operator="equal">
      <formula>"否"</formula>
    </cfRule>
  </conditionalFormatting>
  <conditionalFormatting sqref="CG40">
    <cfRule type="cellIs" dxfId="1" priority="73" operator="equal">
      <formula>"否"</formula>
    </cfRule>
  </conditionalFormatting>
  <conditionalFormatting sqref="CJ40">
    <cfRule type="cellIs" dxfId="1" priority="72" operator="equal">
      <formula>"否"</formula>
    </cfRule>
  </conditionalFormatting>
  <conditionalFormatting sqref="CM40">
    <cfRule type="cellIs" dxfId="1" priority="71" operator="equal">
      <formula>"否"</formula>
    </cfRule>
  </conditionalFormatting>
  <conditionalFormatting sqref="CP40">
    <cfRule type="cellIs" dxfId="1" priority="70" operator="equal">
      <formula>"否"</formula>
    </cfRule>
  </conditionalFormatting>
  <conditionalFormatting sqref="CS40">
    <cfRule type="cellIs" dxfId="1" priority="69" operator="equal">
      <formula>"否"</formula>
    </cfRule>
  </conditionalFormatting>
  <conditionalFormatting sqref="BY41">
    <cfRule type="cellIs" dxfId="1" priority="106" operator="equal">
      <formula>"否"</formula>
    </cfRule>
  </conditionalFormatting>
  <conditionalFormatting sqref="BY43">
    <cfRule type="cellIs" dxfId="1" priority="110" operator="equal">
      <formula>"否"</formula>
    </cfRule>
  </conditionalFormatting>
  <conditionalFormatting sqref="BY50">
    <cfRule type="cellIs" dxfId="1" priority="102" operator="equal">
      <formula>"否"</formula>
    </cfRule>
  </conditionalFormatting>
  <conditionalFormatting sqref="BY51">
    <cfRule type="cellIs" dxfId="1" priority="101" operator="equal">
      <formula>"否"</formula>
    </cfRule>
  </conditionalFormatting>
  <conditionalFormatting sqref="BX53">
    <cfRule type="cellIs" dxfId="1" priority="94" operator="equal">
      <formula>"否"</formula>
    </cfRule>
  </conditionalFormatting>
  <conditionalFormatting sqref="BY53">
    <cfRule type="cellIs" dxfId="1" priority="93" operator="equal">
      <formula>"否"</formula>
    </cfRule>
  </conditionalFormatting>
  <conditionalFormatting sqref="CB53">
    <cfRule type="cellIs" dxfId="1" priority="56" operator="equal">
      <formula>"否"</formula>
    </cfRule>
  </conditionalFormatting>
  <conditionalFormatting sqref="CE53">
    <cfRule type="cellIs" dxfId="1" priority="54" operator="equal">
      <formula>"否"</formula>
    </cfRule>
  </conditionalFormatting>
  <conditionalFormatting sqref="BY60">
    <cfRule type="cellIs" dxfId="1" priority="105" operator="equal">
      <formula>"否"</formula>
    </cfRule>
  </conditionalFormatting>
  <conditionalFormatting sqref="BY61">
    <cfRule type="cellIs" dxfId="1" priority="104" operator="equal">
      <formula>"否"</formula>
    </cfRule>
  </conditionalFormatting>
  <conditionalFormatting sqref="BY62">
    <cfRule type="cellIs" dxfId="1" priority="103" operator="equal">
      <formula>"否"</formula>
    </cfRule>
  </conditionalFormatting>
  <conditionalFormatting sqref="CG63">
    <cfRule type="cellIs" dxfId="1" priority="134" operator="equal">
      <formula>"否"</formula>
    </cfRule>
  </conditionalFormatting>
  <conditionalFormatting sqref="CM63">
    <cfRule type="cellIs" dxfId="1" priority="133" operator="equal">
      <formula>"否"</formula>
    </cfRule>
  </conditionalFormatting>
  <conditionalFormatting sqref="B67">
    <cfRule type="duplicateValues" dxfId="0" priority="200"/>
  </conditionalFormatting>
  <conditionalFormatting sqref="B68">
    <cfRule type="duplicateValues" dxfId="0" priority="172"/>
    <cfRule type="duplicateValues" dxfId="0" priority="174"/>
    <cfRule type="duplicateValues" dxfId="0" priority="175"/>
    <cfRule type="duplicateValues" dxfId="0" priority="176"/>
  </conditionalFormatting>
  <conditionalFormatting sqref="CD68">
    <cfRule type="cellIs" dxfId="1" priority="157" operator="equal">
      <formula>"否"</formula>
    </cfRule>
  </conditionalFormatting>
  <conditionalFormatting sqref="CG68">
    <cfRule type="cellIs" dxfId="1" priority="153" operator="equal">
      <formula>"否"</formula>
    </cfRule>
  </conditionalFormatting>
  <conditionalFormatting sqref="CJ68">
    <cfRule type="cellIs" dxfId="1" priority="149" operator="equal">
      <formula>"否"</formula>
    </cfRule>
  </conditionalFormatting>
  <conditionalFormatting sqref="CM68">
    <cfRule type="cellIs" dxfId="1" priority="145" operator="equal">
      <formula>"否"</formula>
    </cfRule>
  </conditionalFormatting>
  <conditionalFormatting sqref="CP68">
    <cfRule type="cellIs" dxfId="1" priority="141" operator="equal">
      <formula>"否"</formula>
    </cfRule>
  </conditionalFormatting>
  <conditionalFormatting sqref="CS68">
    <cfRule type="cellIs" dxfId="1" priority="137" operator="equal">
      <formula>"否"</formula>
    </cfRule>
  </conditionalFormatting>
  <conditionalFormatting sqref="B69">
    <cfRule type="duplicateValues" dxfId="0" priority="195"/>
    <cfRule type="duplicateValues" dxfId="0" priority="196"/>
    <cfRule type="duplicateValues" dxfId="0" priority="197"/>
  </conditionalFormatting>
  <conditionalFormatting sqref="CB70">
    <cfRule type="cellIs" dxfId="1" priority="86" operator="equal">
      <formula>"否"</formula>
    </cfRule>
  </conditionalFormatting>
  <conditionalFormatting sqref="B$1:B$1048576">
    <cfRule type="duplicateValues" dxfId="0" priority="1"/>
    <cfRule type="duplicateValues" dxfId="0" priority="28"/>
  </conditionalFormatting>
  <conditionalFormatting sqref="B73:B78">
    <cfRule type="duplicateValues" dxfId="0" priority="187"/>
    <cfRule type="duplicateValues" dxfId="0" priority="188"/>
  </conditionalFormatting>
  <conditionalFormatting sqref="AX41:AX62">
    <cfRule type="cellIs" dxfId="1" priority="89" operator="equal">
      <formula>"否"</formula>
    </cfRule>
  </conditionalFormatting>
  <conditionalFormatting sqref="AY41:AY62">
    <cfRule type="cellIs" dxfId="1" priority="88" operator="equal">
      <formula>"否"</formula>
    </cfRule>
  </conditionalFormatting>
  <conditionalFormatting sqref="B1:B7 B73:B81 B41:B67 B69:B70 B83:B1048576">
    <cfRule type="duplicateValues" dxfId="0" priority="186"/>
  </conditionalFormatting>
  <conditionalFormatting sqref="B1:B13 B15:B32 B69:B81 B34:B39 B41:B67 B83:B1048576">
    <cfRule type="duplicateValues" dxfId="0" priority="177"/>
  </conditionalFormatting>
  <conditionalFormatting sqref="B1:B13 B15:B32 B34:B39 B41:B1048576">
    <cfRule type="duplicateValues" dxfId="0" priority="169"/>
    <cfRule type="duplicateValues" dxfId="0" priority="170"/>
    <cfRule type="duplicateValues" dxfId="0" priority="171"/>
  </conditionalFormatting>
  <conditionalFormatting sqref="B1:B32 B34:B39 B41:B1048576">
    <cfRule type="duplicateValues" dxfId="0" priority="90"/>
  </conditionalFormatting>
  <conditionalFormatting sqref="B1:B32 B34:B1048576">
    <cfRule type="duplicateValues" dxfId="0" priority="52"/>
  </conditionalFormatting>
  <conditionalFormatting sqref="B2:B7 B79:B81 B41:B67 B70 B83:B1048576">
    <cfRule type="duplicateValues" dxfId="0" priority="198"/>
    <cfRule type="duplicateValues" dxfId="0" priority="199"/>
  </conditionalFormatting>
  <conditionalFormatting sqref="B15:B32 B8:B13 B71:B72 B34:B39">
    <cfRule type="duplicateValues" dxfId="0" priority="179"/>
    <cfRule type="duplicateValues" dxfId="0" priority="180"/>
    <cfRule type="duplicateValues" dxfId="0" priority="181"/>
    <cfRule type="duplicateValues" dxfId="0" priority="182"/>
  </conditionalFormatting>
  <conditionalFormatting sqref="AX8:AY32 AX63:AY72 AX34:AY39">
    <cfRule type="cellIs" dxfId="1" priority="115" operator="equal">
      <formula>"否"</formula>
    </cfRule>
  </conditionalFormatting>
  <conditionalFormatting sqref="CK15:CL29 CE15:CF29 BM8:BW9 BZ9:CA9 BM10:CC10 CN8:CO13 BZ8:CC8 CK8:CL13 CN15:CO29 CE8:CF13 CH15:CI29 BZ11:CC13 BM11:BW13 CQ15:CQ29 CH8:CI13 BM15:BW29 BZ15:CC29 CQ8:CQ13 CC9 CB54:CB55 CC70 BM69:BW70 BZ70:CA70 BZ69:CC69 CQ41:CQ67 BZ41:CC52 CE54:CF67 CN69:CO70 CK69:CL70 BM41:BT41 BM48:BW49 BM47:BT47 BZ57:CC67 CN41:CO67 BM43:BT43 CE69:CF70 BM63:BW67 CK41:CL67 BM50:BT51 BM59:BT62 CE41:CF52 BM44:BW46 BM42:BW42 CH69:CI70 BM53:BT53 BZ56:CB56 BM52:BW52 BM54:BW58 CC53:CC56 CQ69:CQ70 CH41:CI67 CF53 BZ53:CA55">
    <cfRule type="cellIs" dxfId="1" priority="178" operator="equal">
      <formula>"否"</formula>
    </cfRule>
  </conditionalFormatting>
  <conditionalFormatting sqref="BX8:BX9 BX11:BX31 BX44:BX49 BX54:BX59 BX63:BX70 BX42 BX37:BX39 BX35">
    <cfRule type="cellIs" dxfId="1" priority="92" operator="equal">
      <formula>"否"</formula>
    </cfRule>
  </conditionalFormatting>
  <conditionalFormatting sqref="BY11:BY31 BY8:BY9 BY44:BY49 BY54:BY59 BY42 BY63:BY70 BY37:BY39 BY35">
    <cfRule type="cellIs" dxfId="1" priority="91" operator="equal">
      <formula>"否"</formula>
    </cfRule>
  </conditionalFormatting>
  <conditionalFormatting sqref="CD15:CD29 CD8:CD13 CD41:CD67 CD69:CD70">
    <cfRule type="cellIs" dxfId="1" priority="158" operator="equal">
      <formula>"否"</formula>
    </cfRule>
  </conditionalFormatting>
  <conditionalFormatting sqref="CG8:CG13 CG15:CG29 CG64:CG67 CG69:CG70 CG41:CG62">
    <cfRule type="cellIs" dxfId="1" priority="154" operator="equal">
      <formula>"否"</formula>
    </cfRule>
  </conditionalFormatting>
  <conditionalFormatting sqref="CJ15:CJ29 CJ8:CJ11 CJ41:CJ67 CJ69:CJ70">
    <cfRule type="cellIs" dxfId="1" priority="150" operator="equal">
      <formula>"否"</formula>
    </cfRule>
  </conditionalFormatting>
  <conditionalFormatting sqref="CM15:CM29 CM8:CM11 CM13 CM64:CM67 CM41:CM62 CM69:CM70">
    <cfRule type="cellIs" dxfId="1" priority="146" operator="equal">
      <formula>"否"</formula>
    </cfRule>
  </conditionalFormatting>
  <conditionalFormatting sqref="CP15:CP29 CP8:CP13 CP69:CP70 CP41:CP67">
    <cfRule type="cellIs" dxfId="1" priority="142" operator="equal">
      <formula>"否"</formula>
    </cfRule>
  </conditionalFormatting>
  <conditionalFormatting sqref="CS15:CS29 CS8:CS13 CS69:CS70 CS41:CS67">
    <cfRule type="cellIs" dxfId="1" priority="138" operator="equal">
      <formula>"否"</formula>
    </cfRule>
  </conditionalFormatting>
  <conditionalFormatting sqref="BM14:BW14 CQ14 CN14:CO14 CK14:CL14 CH14:CI14 CE14:CF14 BZ14:CC14">
    <cfRule type="cellIs" dxfId="1" priority="164" operator="equal">
      <formula>"否"</formula>
    </cfRule>
  </conditionalFormatting>
  <conditionalFormatting sqref="BZ30:CC31 CK30:CL31 CE30:CF32 CQ30:CQ32 CH30:CI31 CN30:CO31 BM32:BO32 CN34:CO39 CA32:CC32 CH34:CI39 CO32 BM35:BW35 BM36:BS36 BM37:BR39 CQ34:CQ39 CK34:CL39 BM34:BS34 CE34:CF39 BZ34:CC39 BM30:BR31 CQ71:CQ72 CE71:CF72 CO71:CO72 CA71:CC72 BM71:BO72">
    <cfRule type="cellIs" dxfId="1" priority="159" operator="equal">
      <formula>"否"</formula>
    </cfRule>
  </conditionalFormatting>
  <conditionalFormatting sqref="CD71:CD72 CD34:CD39 CD30:CD32">
    <cfRule type="cellIs" dxfId="1" priority="155" operator="equal">
      <formula>"否"</formula>
    </cfRule>
  </conditionalFormatting>
  <conditionalFormatting sqref="CG71:CG72 CG34:CG39 CG30:CG32">
    <cfRule type="cellIs" dxfId="1" priority="151" operator="equal">
      <formula>"否"</formula>
    </cfRule>
  </conditionalFormatting>
  <conditionalFormatting sqref="CJ34:CJ39 CJ30:CJ31">
    <cfRule type="cellIs" dxfId="1" priority="147" operator="equal">
      <formula>"否"</formula>
    </cfRule>
  </conditionalFormatting>
  <conditionalFormatting sqref="CM34:CM39 CM30:CM31">
    <cfRule type="cellIs" dxfId="1" priority="143" operator="equal">
      <formula>"否"</formula>
    </cfRule>
  </conditionalFormatting>
  <conditionalFormatting sqref="CP71:CP72 CP34:CP39 CP30:CP32">
    <cfRule type="cellIs" dxfId="1" priority="139" operator="equal">
      <formula>"否"</formula>
    </cfRule>
  </conditionalFormatting>
  <conditionalFormatting sqref="CS71:CS72 CS34:CS39 CS30:CS32">
    <cfRule type="cellIs" dxfId="1" priority="135" operator="equal">
      <formula>"否"</formula>
    </cfRule>
  </conditionalFormatting>
  <conditionalFormatting sqref="BP71:BR72 BZ32 BP32:BR32 BZ71:BZ72">
    <cfRule type="cellIs" dxfId="1" priority="63" operator="equal">
      <formula>"否"</formula>
    </cfRule>
  </conditionalFormatting>
  <conditionalFormatting sqref="BS71:BW72 BS32:BW32">
    <cfRule type="cellIs" dxfId="1" priority="62" operator="equal">
      <formula>"否"</formula>
    </cfRule>
  </conditionalFormatting>
  <conditionalFormatting sqref="BX71:BX72 BX32">
    <cfRule type="cellIs" dxfId="1" priority="61" operator="equal">
      <formula>"否"</formula>
    </cfRule>
  </conditionalFormatting>
  <conditionalFormatting sqref="BY71:BY72 BY32">
    <cfRule type="cellIs" dxfId="1" priority="60" operator="equal">
      <formula>"否"</formula>
    </cfRule>
  </conditionalFormatting>
  <conditionalFormatting sqref="CN71:CN72 CH32:CI32 CK32:CL32 CN32 CK71:CL72 CH71:CI72">
    <cfRule type="cellIs" dxfId="1" priority="59" operator="equal">
      <formula>"否"</formula>
    </cfRule>
  </conditionalFormatting>
  <conditionalFormatting sqref="CJ71:CJ72 CJ32">
    <cfRule type="cellIs" dxfId="1" priority="58" operator="equal">
      <formula>"否"</formula>
    </cfRule>
  </conditionalFormatting>
  <conditionalFormatting sqref="CM71:CM72 CM32">
    <cfRule type="cellIs" dxfId="1" priority="57" operator="equal">
      <formula>"否"</formula>
    </cfRule>
  </conditionalFormatting>
  <conditionalFormatting sqref="BM33:BO33 CA33:CC33 CO33 CE33:CF33 CQ33">
    <cfRule type="cellIs" dxfId="1" priority="41" operator="equal">
      <formula>"否"</formula>
    </cfRule>
  </conditionalFormatting>
  <conditionalFormatting sqref="BP33:BR33 BZ33">
    <cfRule type="cellIs" dxfId="1" priority="36" operator="equal">
      <formula>"否"</formula>
    </cfRule>
  </conditionalFormatting>
  <conditionalFormatting sqref="CN33 CK33:CL33 CH33:CI33">
    <cfRule type="cellIs" dxfId="1" priority="32" operator="equal">
      <formula>"否"</formula>
    </cfRule>
  </conditionalFormatting>
  <conditionalFormatting sqref="BM40:BR40 CQ40 CH40:CI40 CK40:CL40 CE40:CF40 CN40:CO40 BZ40:CC40">
    <cfRule type="cellIs" dxfId="1" priority="75" operator="equal">
      <formula>"否"</formula>
    </cfRule>
  </conditionalFormatting>
  <conditionalFormatting sqref="BX41 BX60:BX62 BX50:BX51">
    <cfRule type="cellIs" dxfId="1" priority="107" operator="equal">
      <formula>"否"</formula>
    </cfRule>
  </conditionalFormatting>
  <conditionalFormatting sqref="BM68:BW68 CE68:CF68 CH68:CI68 CK68:CL68 CN68:CO68 CQ68 BZ68:CC68">
    <cfRule type="cellIs" dxfId="1" priority="173" operator="equal">
      <formula>"否"</formula>
    </cfRule>
  </conditionalFormatting>
  <dataValidations count="2">
    <dataValidation allowBlank="1" showInputMessage="1" showErrorMessage="1" sqref="AN6 AP6:AS6 BL6 AN7 AP7:AS7 BL7 AN4:AN5 BL4:BL5 AP4:AS5"/>
    <dataValidation type="list" allowBlank="1" showInputMessage="1" showErrorMessage="1" sqref="W2:W3">
      <formula1>"农林水利生态,工业,基础设施,交通,商贸流通,社会事业,文化旅游,房地产"</formula1>
    </dataValidation>
  </dataValidations>
  <printOptions horizontalCentered="1"/>
  <pageMargins left="0.448611111111111" right="0.448611111111111" top="0.554861111111111" bottom="0.554861111111111" header="0.298611111111111" footer="0.298611111111111"/>
  <pageSetup paperSize="9" scale="40" fitToWidth="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A237"/>
  <sheetViews>
    <sheetView view="pageBreakPreview" zoomScale="85" zoomScaleNormal="70" workbookViewId="0">
      <pane xSplit="4" ySplit="7" topLeftCell="E8" activePane="bottomRight" state="frozenSplit"/>
      <selection/>
      <selection pane="topRight"/>
      <selection pane="bottomLeft"/>
      <selection pane="bottomRight" activeCell="W65" sqref="W65"/>
    </sheetView>
  </sheetViews>
  <sheetFormatPr defaultColWidth="9" defaultRowHeight="13.5"/>
  <cols>
    <col min="1" max="1" width="7.5" style="179" customWidth="1"/>
    <col min="2" max="2" width="17.25" style="179" customWidth="1"/>
    <col min="3" max="3" width="16.1333333333333" style="179" hidden="1" customWidth="1" outlineLevel="1"/>
    <col min="4" max="4" width="11.75" style="179" customWidth="1" collapsed="1"/>
    <col min="5" max="8" width="9" style="179" customWidth="1"/>
    <col min="9" max="9" width="11.5" style="179" hidden="1" customWidth="1" outlineLevel="1"/>
    <col min="10" max="12" width="9.38333333333333" style="179" hidden="1" customWidth="1" outlineLevel="1"/>
    <col min="13" max="16" width="9" style="179" hidden="1" customWidth="1" outlineLevel="1"/>
    <col min="17" max="18" width="9" style="179" hidden="1" customWidth="1" outlineLevel="1" collapsed="1"/>
    <col min="19" max="19" width="9" style="179" hidden="1" customWidth="1" outlineLevel="1"/>
    <col min="20" max="20" width="9" style="179" customWidth="1" collapsed="1"/>
    <col min="21" max="21" width="9" style="179" customWidth="1"/>
    <col min="22" max="22" width="9" style="179" hidden="1" customWidth="1" outlineLevel="1"/>
    <col min="23" max="23" width="11.3833333333333" style="179" customWidth="1" collapsed="1"/>
    <col min="24" max="25" width="9" style="179" hidden="1" customWidth="1" outlineLevel="1"/>
    <col min="26" max="26" width="12.5" style="179" customWidth="1" collapsed="1"/>
    <col min="27" max="27" width="10.25" style="179" customWidth="1"/>
    <col min="28" max="28" width="10.25" style="179" hidden="1" customWidth="1" outlineLevel="1"/>
    <col min="29" max="29" width="13.9666666666667" style="179" hidden="1" customWidth="1" outlineLevel="1"/>
    <col min="30" max="30" width="9" style="179" customWidth="1" collapsed="1"/>
    <col min="31" max="31" width="15.75" style="179" hidden="1" customWidth="1" outlineLevel="1"/>
    <col min="32" max="33" width="10.6333333333333" style="179" hidden="1" customWidth="1" outlineLevel="1"/>
    <col min="34" max="34" width="32.35" style="179" hidden="1" customWidth="1" outlineLevel="1"/>
    <col min="35" max="35" width="13.25" style="179" hidden="1" customWidth="1" outlineLevel="1"/>
    <col min="36" max="36" width="9" style="179" hidden="1" customWidth="1" outlineLevel="1"/>
    <col min="37" max="37" width="12.6333333333333" style="179" hidden="1" customWidth="1" outlineLevel="1"/>
    <col min="38" max="38" width="9" style="179" hidden="1" customWidth="1" outlineLevel="1" collapsed="1"/>
    <col min="39" max="39" width="12.6333333333333" style="179" hidden="1" customWidth="1" outlineLevel="1"/>
    <col min="40" max="45" width="9" style="179" hidden="1" customWidth="1" outlineLevel="1"/>
    <col min="46" max="46" width="8.08333333333333" style="179" hidden="1" customWidth="1" outlineLevel="1" collapsed="1"/>
    <col min="47" max="47" width="8.08333333333333" style="179" hidden="1" customWidth="1" outlineLevel="1"/>
    <col min="48" max="49" width="29.2583333333333" style="179" hidden="1" customWidth="1" outlineLevel="1"/>
    <col min="50" max="50" width="8.08333333333333" style="231" customWidth="1" collapsed="1"/>
    <col min="51" max="51" width="8.08333333333333" style="231" customWidth="1"/>
    <col min="52" max="52" width="37.2" style="231" customWidth="1"/>
    <col min="53" max="53" width="26.6333333333333" style="231" hidden="1" customWidth="1"/>
    <col min="54" max="54" width="19.2666666666667" style="231" hidden="1" customWidth="1"/>
    <col min="55" max="55" width="9.25833333333333" style="231" hidden="1" customWidth="1" outlineLevel="1"/>
    <col min="56" max="56" width="14.6333333333333" style="231" hidden="1" customWidth="1" outlineLevel="1"/>
    <col min="57" max="57" width="21.25" style="231" hidden="1" customWidth="1" outlineLevel="1"/>
    <col min="58" max="62" width="8.925" style="231" hidden="1" customWidth="1" outlineLevel="1"/>
    <col min="63" max="63" width="13.2166666666667" style="231" hidden="1" customWidth="1" outlineLevel="1"/>
    <col min="64" max="64" width="9" style="231" customWidth="1" collapsed="1"/>
    <col min="65" max="65" width="7.75" style="231" customWidth="1"/>
    <col min="66" max="66" width="7.75" style="231" hidden="1" customWidth="1" outlineLevel="1"/>
    <col min="67" max="67" width="12.4916666666667" style="231" customWidth="1" collapsed="1"/>
    <col min="68" max="70" width="7.75" style="231" hidden="1" customWidth="1" outlineLevel="1"/>
    <col min="71" max="71" width="7.75" style="231" customWidth="1" collapsed="1"/>
    <col min="72" max="72" width="13.525" style="231" hidden="1" customWidth="1" outlineLevel="1"/>
    <col min="73" max="73" width="7.75" style="231" customWidth="1" collapsed="1"/>
    <col min="74" max="74" width="7.75" style="231" customWidth="1"/>
    <col min="75" max="75" width="16.4666666666667" style="231" customWidth="1"/>
    <col min="76" max="77" width="7.75" style="231" customWidth="1"/>
    <col min="78" max="78" width="7.75" style="231" hidden="1" customWidth="1" outlineLevel="1"/>
    <col min="79" max="79" width="8.975" style="231" customWidth="1" collapsed="1"/>
    <col min="80" max="80" width="7.75" style="231" customWidth="1"/>
    <col min="81" max="81" width="7.75" style="231" hidden="1" customWidth="1" outlineLevel="1"/>
    <col min="82" max="82" width="11.6083333333333" style="231" customWidth="1" collapsed="1"/>
    <col min="83" max="83" width="7.75" style="231" customWidth="1"/>
    <col min="84" max="84" width="7.75" style="231" hidden="1" customWidth="1" outlineLevel="1"/>
    <col min="85" max="85" width="11.475" style="231" customWidth="1" collapsed="1"/>
    <col min="86" max="87" width="7.75" style="231" hidden="1" customWidth="1" outlineLevel="1"/>
    <col min="88" max="88" width="13.2333333333333" style="231" hidden="1" customWidth="1" outlineLevel="1"/>
    <col min="89" max="90" width="7.75" style="231" hidden="1" customWidth="1" outlineLevel="1"/>
    <col min="91" max="91" width="12.8" style="231" hidden="1" customWidth="1" outlineLevel="1"/>
    <col min="92" max="94" width="7.75" style="231" hidden="1" customWidth="1" outlineLevel="1"/>
    <col min="95" max="95" width="7.75" style="231" customWidth="1" collapsed="1"/>
    <col min="96" max="96" width="9" style="231" hidden="1" customWidth="1" outlineLevel="1"/>
    <col min="97" max="97" width="12.7833333333333" style="231" customWidth="1" collapsed="1"/>
    <col min="98" max="99" width="11.1333333333333" style="179" customWidth="1"/>
    <col min="100" max="100" width="28.3833333333333" style="179" customWidth="1"/>
    <col min="101" max="103" width="9" style="179" customWidth="1"/>
    <col min="104" max="104" width="10.3833333333333" style="179" customWidth="1"/>
    <col min="105" max="107" width="9" style="179" customWidth="1"/>
    <col min="108" max="16384" width="9" style="179"/>
  </cols>
  <sheetData>
    <row r="1" s="179" customFormat="1" ht="23.1" customHeight="1" spans="1:97">
      <c r="A1" s="184" t="s">
        <v>0</v>
      </c>
      <c r="B1" s="184"/>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row>
    <row r="2" s="64" customFormat="1" ht="38" customHeight="1" spans="1:97">
      <c r="A2" s="69"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row>
    <row r="3" s="64" customFormat="1" ht="18" customHeight="1" outlineLevel="1" spans="1:99">
      <c r="A3" s="69"/>
      <c r="B3" s="69"/>
      <c r="C3" s="69"/>
      <c r="D3" s="69"/>
      <c r="E3" s="69"/>
      <c r="F3" s="69"/>
      <c r="G3" s="69"/>
      <c r="H3" s="69"/>
      <c r="I3" s="69"/>
      <c r="J3" s="69"/>
      <c r="K3" s="69"/>
      <c r="L3" s="69"/>
      <c r="M3" s="69"/>
      <c r="N3" s="69"/>
      <c r="O3" s="69"/>
      <c r="P3" s="69"/>
      <c r="Q3" s="69"/>
      <c r="R3" s="69"/>
      <c r="S3" s="69"/>
      <c r="T3" s="77"/>
      <c r="U3" s="77"/>
      <c r="V3" s="75">
        <f>(Z117-W3)/W3</f>
        <v>-0.999990492751795</v>
      </c>
      <c r="W3" s="76">
        <v>6321597.87</v>
      </c>
      <c r="X3" s="69"/>
      <c r="Y3" s="69"/>
      <c r="Z3" s="77">
        <f>SUBTOTAL(9,Z8:Z116)/10000</f>
        <v>60.101</v>
      </c>
      <c r="AA3" s="77">
        <f>SUBTOTAL(9,AA8:AA116)/10000</f>
        <v>21.3</v>
      </c>
      <c r="AB3" s="77"/>
      <c r="AC3" s="69"/>
      <c r="AD3" s="77"/>
      <c r="AE3" s="69"/>
      <c r="AF3" s="79">
        <f>300.4/AA3</f>
        <v>14.1032863849765</v>
      </c>
      <c r="AG3" s="69"/>
      <c r="AH3" s="81">
        <v>2977063.55</v>
      </c>
      <c r="AI3" s="75">
        <f>(AA117-AH3)/AH3</f>
        <v>-0.999992845298852</v>
      </c>
      <c r="AJ3" s="69"/>
      <c r="AK3" s="69"/>
      <c r="AL3" s="69"/>
      <c r="AM3" s="69">
        <v>60.5</v>
      </c>
      <c r="AN3" s="69"/>
      <c r="AO3" s="69"/>
      <c r="AP3" s="69"/>
      <c r="AQ3" s="69"/>
      <c r="AR3" s="69"/>
      <c r="AS3" s="69"/>
      <c r="AX3" s="232"/>
      <c r="AY3" s="232"/>
      <c r="AZ3" s="232"/>
      <c r="BA3" s="232"/>
      <c r="BB3" s="232"/>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4">
        <v>24.3</v>
      </c>
      <c r="CU3" s="64">
        <f>AM3-CT3</f>
        <v>36.2</v>
      </c>
    </row>
    <row r="4" s="65" customFormat="1" ht="17" customHeight="1" spans="1:97">
      <c r="A4" s="71" t="s">
        <v>2</v>
      </c>
      <c r="B4" s="71" t="s">
        <v>3</v>
      </c>
      <c r="C4" s="71" t="s">
        <v>298</v>
      </c>
      <c r="D4" s="71" t="s">
        <v>299</v>
      </c>
      <c r="E4" s="71" t="s">
        <v>300</v>
      </c>
      <c r="F4" s="71" t="s">
        <v>301</v>
      </c>
      <c r="G4" s="71" t="s">
        <v>302</v>
      </c>
      <c r="H4" s="71" t="s">
        <v>4</v>
      </c>
      <c r="I4" s="71" t="s">
        <v>303</v>
      </c>
      <c r="J4" s="71" t="s">
        <v>304</v>
      </c>
      <c r="K4" s="71" t="s">
        <v>305</v>
      </c>
      <c r="L4" s="71" t="s">
        <v>5</v>
      </c>
      <c r="M4" s="71" t="s">
        <v>306</v>
      </c>
      <c r="N4" s="71" t="s">
        <v>307</v>
      </c>
      <c r="O4" s="71" t="s">
        <v>308</v>
      </c>
      <c r="P4" s="71" t="s">
        <v>309</v>
      </c>
      <c r="Q4" s="71" t="s">
        <v>310</v>
      </c>
      <c r="R4" s="71" t="s">
        <v>311</v>
      </c>
      <c r="S4" s="71" t="s">
        <v>312</v>
      </c>
      <c r="T4" s="71" t="s">
        <v>313</v>
      </c>
      <c r="U4" s="71" t="s">
        <v>314</v>
      </c>
      <c r="V4" s="71" t="s">
        <v>315</v>
      </c>
      <c r="W4" s="71" t="s">
        <v>6</v>
      </c>
      <c r="X4" s="71" t="s">
        <v>316</v>
      </c>
      <c r="Y4" s="71" t="s">
        <v>317</v>
      </c>
      <c r="Z4" s="80" t="s">
        <v>7</v>
      </c>
      <c r="AA4" s="80" t="s">
        <v>8</v>
      </c>
      <c r="AB4" s="80" t="s">
        <v>318</v>
      </c>
      <c r="AC4" s="71" t="s">
        <v>319</v>
      </c>
      <c r="AD4" s="71" t="s">
        <v>9</v>
      </c>
      <c r="AE4" s="71" t="s">
        <v>320</v>
      </c>
      <c r="AF4" s="71" t="s">
        <v>321</v>
      </c>
      <c r="AG4" s="71" t="s">
        <v>322</v>
      </c>
      <c r="AH4" s="71" t="s">
        <v>10</v>
      </c>
      <c r="AI4" s="71" t="s">
        <v>11</v>
      </c>
      <c r="AJ4" s="71" t="s">
        <v>323</v>
      </c>
      <c r="AK4" s="71" t="s">
        <v>324</v>
      </c>
      <c r="AL4" s="71" t="s">
        <v>325</v>
      </c>
      <c r="AM4" s="71" t="s">
        <v>326</v>
      </c>
      <c r="AN4" s="80" t="s">
        <v>327</v>
      </c>
      <c r="AO4" s="80"/>
      <c r="AP4" s="80" t="s">
        <v>328</v>
      </c>
      <c r="AQ4" s="80" t="s">
        <v>329</v>
      </c>
      <c r="AR4" s="80" t="s">
        <v>330</v>
      </c>
      <c r="AS4" s="80" t="s">
        <v>331</v>
      </c>
      <c r="AT4" s="71" t="s">
        <v>332</v>
      </c>
      <c r="AU4" s="71" t="s">
        <v>333</v>
      </c>
      <c r="AV4" s="71" t="s">
        <v>334</v>
      </c>
      <c r="AW4" s="71" t="s">
        <v>335</v>
      </c>
      <c r="AX4" s="61" t="s">
        <v>336</v>
      </c>
      <c r="AY4" s="61" t="s">
        <v>337</v>
      </c>
      <c r="AZ4" s="61" t="s">
        <v>338</v>
      </c>
      <c r="BA4" s="61" t="s">
        <v>339</v>
      </c>
      <c r="BB4" s="61" t="s">
        <v>340</v>
      </c>
      <c r="BC4" s="61" t="s">
        <v>341</v>
      </c>
      <c r="BD4" s="61"/>
      <c r="BE4" s="61"/>
      <c r="BF4" s="61"/>
      <c r="BG4" s="61"/>
      <c r="BH4" s="61"/>
      <c r="BI4" s="61"/>
      <c r="BJ4" s="61"/>
      <c r="BK4" s="61"/>
      <c r="BL4" s="244" t="s">
        <v>342</v>
      </c>
      <c r="BM4" s="61" t="s">
        <v>343</v>
      </c>
      <c r="BN4" s="61"/>
      <c r="BO4" s="61"/>
      <c r="BP4" s="61" t="s">
        <v>344</v>
      </c>
      <c r="BQ4" s="61"/>
      <c r="BR4" s="61"/>
      <c r="BS4" s="250" t="s">
        <v>345</v>
      </c>
      <c r="BT4" s="251"/>
      <c r="BU4" s="251"/>
      <c r="BV4" s="251"/>
      <c r="BW4" s="251"/>
      <c r="BX4" s="251"/>
      <c r="BY4" s="251"/>
      <c r="BZ4" s="251"/>
      <c r="CA4" s="254"/>
      <c r="CB4" s="61" t="s">
        <v>346</v>
      </c>
      <c r="CC4" s="61"/>
      <c r="CD4" s="61"/>
      <c r="CE4" s="61" t="s">
        <v>347</v>
      </c>
      <c r="CF4" s="61"/>
      <c r="CG4" s="61"/>
      <c r="CH4" s="61" t="s">
        <v>348</v>
      </c>
      <c r="CI4" s="61"/>
      <c r="CJ4" s="61"/>
      <c r="CK4" s="61" t="s">
        <v>349</v>
      </c>
      <c r="CL4" s="61"/>
      <c r="CM4" s="61"/>
      <c r="CN4" s="61" t="s">
        <v>350</v>
      </c>
      <c r="CO4" s="61"/>
      <c r="CP4" s="61"/>
      <c r="CQ4" s="250" t="s">
        <v>351</v>
      </c>
      <c r="CR4" s="251"/>
      <c r="CS4" s="254"/>
    </row>
    <row r="5" s="65" customFormat="1" ht="17" customHeight="1" spans="1:97">
      <c r="A5" s="71"/>
      <c r="B5" s="71"/>
      <c r="C5" s="71"/>
      <c r="D5" s="71"/>
      <c r="E5" s="71"/>
      <c r="F5" s="71"/>
      <c r="G5" s="71"/>
      <c r="H5" s="71"/>
      <c r="I5" s="71"/>
      <c r="J5" s="71"/>
      <c r="K5" s="71"/>
      <c r="L5" s="71"/>
      <c r="M5" s="71"/>
      <c r="N5" s="71"/>
      <c r="O5" s="71"/>
      <c r="P5" s="71"/>
      <c r="Q5" s="71"/>
      <c r="R5" s="71"/>
      <c r="S5" s="71"/>
      <c r="T5" s="71"/>
      <c r="U5" s="71"/>
      <c r="V5" s="71"/>
      <c r="W5" s="71"/>
      <c r="X5" s="71"/>
      <c r="Y5" s="71"/>
      <c r="Z5" s="80"/>
      <c r="AA5" s="80"/>
      <c r="AB5" s="80"/>
      <c r="AC5" s="71"/>
      <c r="AD5" s="71"/>
      <c r="AE5" s="71"/>
      <c r="AF5" s="71"/>
      <c r="AG5" s="71"/>
      <c r="AH5" s="71"/>
      <c r="AI5" s="71"/>
      <c r="AJ5" s="71"/>
      <c r="AK5" s="71"/>
      <c r="AL5" s="71"/>
      <c r="AM5" s="71"/>
      <c r="AN5" s="80"/>
      <c r="AO5" s="80"/>
      <c r="AP5" s="80"/>
      <c r="AQ5" s="80"/>
      <c r="AR5" s="80"/>
      <c r="AS5" s="80"/>
      <c r="AT5" s="71"/>
      <c r="AU5" s="71"/>
      <c r="AV5" s="71"/>
      <c r="AW5" s="71"/>
      <c r="AX5" s="61"/>
      <c r="AY5" s="61"/>
      <c r="AZ5" s="61"/>
      <c r="BA5" s="61"/>
      <c r="BB5" s="61"/>
      <c r="BC5" s="233" t="s">
        <v>352</v>
      </c>
      <c r="BD5" s="233" t="s">
        <v>353</v>
      </c>
      <c r="BE5" s="61" t="s">
        <v>354</v>
      </c>
      <c r="BF5" s="245" t="s">
        <v>355</v>
      </c>
      <c r="BG5" s="246"/>
      <c r="BH5" s="246"/>
      <c r="BI5" s="246"/>
      <c r="BJ5" s="247"/>
      <c r="BK5" s="61" t="s">
        <v>356</v>
      </c>
      <c r="BL5" s="244"/>
      <c r="BM5" s="61"/>
      <c r="BN5" s="61"/>
      <c r="BO5" s="61"/>
      <c r="BP5" s="61"/>
      <c r="BQ5" s="61"/>
      <c r="BR5" s="61"/>
      <c r="BS5" s="252"/>
      <c r="BT5" s="253"/>
      <c r="BU5" s="253"/>
      <c r="BV5" s="253"/>
      <c r="BW5" s="253"/>
      <c r="BX5" s="253"/>
      <c r="BY5" s="253"/>
      <c r="BZ5" s="253"/>
      <c r="CA5" s="255"/>
      <c r="CB5" s="61"/>
      <c r="CC5" s="61"/>
      <c r="CD5" s="61"/>
      <c r="CE5" s="61"/>
      <c r="CF5" s="61"/>
      <c r="CG5" s="61"/>
      <c r="CH5" s="61"/>
      <c r="CI5" s="61"/>
      <c r="CJ5" s="61"/>
      <c r="CK5" s="61"/>
      <c r="CL5" s="61"/>
      <c r="CM5" s="61"/>
      <c r="CN5" s="61"/>
      <c r="CO5" s="61"/>
      <c r="CP5" s="61"/>
      <c r="CQ5" s="256"/>
      <c r="CR5" s="257"/>
      <c r="CS5" s="258"/>
    </row>
    <row r="6" s="65" customFormat="1" ht="22" customHeight="1" spans="1:97">
      <c r="A6" s="71"/>
      <c r="B6" s="71"/>
      <c r="C6" s="71"/>
      <c r="D6" s="71"/>
      <c r="E6" s="71"/>
      <c r="F6" s="71"/>
      <c r="G6" s="71"/>
      <c r="H6" s="71"/>
      <c r="I6" s="71"/>
      <c r="J6" s="71"/>
      <c r="K6" s="71"/>
      <c r="L6" s="71"/>
      <c r="M6" s="71"/>
      <c r="N6" s="71"/>
      <c r="O6" s="71"/>
      <c r="P6" s="71"/>
      <c r="Q6" s="71"/>
      <c r="R6" s="71"/>
      <c r="S6" s="71"/>
      <c r="T6" s="71"/>
      <c r="U6" s="71"/>
      <c r="V6" s="71"/>
      <c r="W6" s="71"/>
      <c r="X6" s="71"/>
      <c r="Y6" s="71"/>
      <c r="Z6" s="80"/>
      <c r="AA6" s="80"/>
      <c r="AB6" s="80"/>
      <c r="AC6" s="71"/>
      <c r="AD6" s="71"/>
      <c r="AE6" s="71"/>
      <c r="AF6" s="71"/>
      <c r="AG6" s="71"/>
      <c r="AH6" s="71"/>
      <c r="AI6" s="71"/>
      <c r="AJ6" s="71"/>
      <c r="AK6" s="71"/>
      <c r="AL6" s="71"/>
      <c r="AM6" s="71"/>
      <c r="AN6" s="80"/>
      <c r="AO6" s="80"/>
      <c r="AP6" s="80"/>
      <c r="AQ6" s="80"/>
      <c r="AR6" s="80"/>
      <c r="AS6" s="80"/>
      <c r="AT6" s="71"/>
      <c r="AU6" s="71"/>
      <c r="AV6" s="71"/>
      <c r="AW6" s="71"/>
      <c r="AX6" s="61"/>
      <c r="AY6" s="61"/>
      <c r="AZ6" s="61"/>
      <c r="BA6" s="61"/>
      <c r="BB6" s="61"/>
      <c r="BC6" s="234"/>
      <c r="BD6" s="234"/>
      <c r="BE6" s="61"/>
      <c r="BF6" s="245"/>
      <c r="BG6" s="246"/>
      <c r="BH6" s="246"/>
      <c r="BI6" s="246"/>
      <c r="BJ6" s="247"/>
      <c r="BK6" s="61"/>
      <c r="BL6" s="244"/>
      <c r="BM6" s="233" t="s">
        <v>357</v>
      </c>
      <c r="BN6" s="61"/>
      <c r="BO6" s="233" t="s">
        <v>358</v>
      </c>
      <c r="BP6" s="61"/>
      <c r="BQ6" s="61"/>
      <c r="BR6" s="61"/>
      <c r="BS6" s="61" t="s">
        <v>357</v>
      </c>
      <c r="BT6" s="61" t="s">
        <v>354</v>
      </c>
      <c r="BU6" s="61" t="s">
        <v>355</v>
      </c>
      <c r="BV6" s="61"/>
      <c r="BW6" s="61"/>
      <c r="BX6" s="61"/>
      <c r="BY6" s="61"/>
      <c r="BZ6" s="233" t="s">
        <v>359</v>
      </c>
      <c r="CA6" s="233" t="s">
        <v>360</v>
      </c>
      <c r="CB6" s="233" t="s">
        <v>357</v>
      </c>
      <c r="CC6" s="61"/>
      <c r="CD6" s="233" t="s">
        <v>358</v>
      </c>
      <c r="CE6" s="233" t="s">
        <v>357</v>
      </c>
      <c r="CF6" s="61"/>
      <c r="CG6" s="233" t="s">
        <v>358</v>
      </c>
      <c r="CH6" s="233" t="s">
        <v>357</v>
      </c>
      <c r="CI6" s="61"/>
      <c r="CJ6" s="233" t="s">
        <v>358</v>
      </c>
      <c r="CK6" s="233" t="s">
        <v>357</v>
      </c>
      <c r="CL6" s="61"/>
      <c r="CM6" s="233" t="s">
        <v>358</v>
      </c>
      <c r="CN6" s="61"/>
      <c r="CO6" s="61"/>
      <c r="CP6" s="61"/>
      <c r="CQ6" s="61" t="s">
        <v>357</v>
      </c>
      <c r="CR6" s="61"/>
      <c r="CS6" s="61" t="s">
        <v>358</v>
      </c>
    </row>
    <row r="7" s="65" customFormat="1" ht="49" customHeight="1" outlineLevel="1" spans="1:98">
      <c r="A7" s="71"/>
      <c r="B7" s="71"/>
      <c r="C7" s="71"/>
      <c r="D7" s="71"/>
      <c r="E7" s="71"/>
      <c r="F7" s="71"/>
      <c r="G7" s="71"/>
      <c r="H7" s="71"/>
      <c r="I7" s="71"/>
      <c r="J7" s="71"/>
      <c r="K7" s="71"/>
      <c r="L7" s="71"/>
      <c r="M7" s="71"/>
      <c r="N7" s="71"/>
      <c r="O7" s="71"/>
      <c r="P7" s="71"/>
      <c r="Q7" s="71"/>
      <c r="R7" s="71"/>
      <c r="S7" s="71"/>
      <c r="T7" s="71"/>
      <c r="U7" s="71"/>
      <c r="V7" s="71"/>
      <c r="W7" s="71"/>
      <c r="X7" s="71"/>
      <c r="Y7" s="71"/>
      <c r="Z7" s="80"/>
      <c r="AA7" s="80"/>
      <c r="AB7" s="80"/>
      <c r="AC7" s="71"/>
      <c r="AD7" s="71"/>
      <c r="AE7" s="71"/>
      <c r="AF7" s="71"/>
      <c r="AG7" s="71"/>
      <c r="AH7" s="71"/>
      <c r="AI7" s="71"/>
      <c r="AJ7" s="71"/>
      <c r="AK7" s="71"/>
      <c r="AL7" s="71"/>
      <c r="AM7" s="71"/>
      <c r="AN7" s="80" t="s">
        <v>361</v>
      </c>
      <c r="AO7" s="71" t="s">
        <v>362</v>
      </c>
      <c r="AP7" s="80"/>
      <c r="AQ7" s="80"/>
      <c r="AR7" s="80"/>
      <c r="AS7" s="80"/>
      <c r="AT7" s="71"/>
      <c r="AU7" s="71"/>
      <c r="AV7" s="71"/>
      <c r="AW7" s="71"/>
      <c r="AX7" s="61"/>
      <c r="AY7" s="61"/>
      <c r="AZ7" s="61"/>
      <c r="BA7" s="61"/>
      <c r="BB7" s="61"/>
      <c r="BC7" s="235"/>
      <c r="BD7" s="235"/>
      <c r="BE7" s="248"/>
      <c r="BF7" s="61" t="s">
        <v>363</v>
      </c>
      <c r="BG7" s="61" t="s">
        <v>364</v>
      </c>
      <c r="BH7" s="61" t="s">
        <v>365</v>
      </c>
      <c r="BI7" s="61" t="s">
        <v>366</v>
      </c>
      <c r="BJ7" s="61" t="s">
        <v>367</v>
      </c>
      <c r="BK7" s="248"/>
      <c r="BL7" s="244"/>
      <c r="BM7" s="235"/>
      <c r="BN7" s="61" t="s">
        <v>359</v>
      </c>
      <c r="BO7" s="235"/>
      <c r="BP7" s="61" t="s">
        <v>357</v>
      </c>
      <c r="BQ7" s="61" t="s">
        <v>359</v>
      </c>
      <c r="BR7" s="61" t="s">
        <v>358</v>
      </c>
      <c r="BS7" s="61"/>
      <c r="BT7" s="61"/>
      <c r="BU7" s="61" t="s">
        <v>368</v>
      </c>
      <c r="BV7" s="61" t="s">
        <v>363</v>
      </c>
      <c r="BW7" s="61" t="s">
        <v>369</v>
      </c>
      <c r="BX7" s="61" t="s">
        <v>370</v>
      </c>
      <c r="BY7" s="61" t="s">
        <v>371</v>
      </c>
      <c r="BZ7" s="235"/>
      <c r="CA7" s="235"/>
      <c r="CB7" s="235"/>
      <c r="CC7" s="61" t="s">
        <v>359</v>
      </c>
      <c r="CD7" s="235"/>
      <c r="CE7" s="235"/>
      <c r="CF7" s="61" t="s">
        <v>359</v>
      </c>
      <c r="CG7" s="235"/>
      <c r="CH7" s="235"/>
      <c r="CI7" s="61" t="s">
        <v>359</v>
      </c>
      <c r="CJ7" s="235"/>
      <c r="CK7" s="235"/>
      <c r="CL7" s="61" t="s">
        <v>359</v>
      </c>
      <c r="CM7" s="235"/>
      <c r="CN7" s="61" t="s">
        <v>357</v>
      </c>
      <c r="CO7" s="61" t="s">
        <v>359</v>
      </c>
      <c r="CP7" s="61" t="s">
        <v>358</v>
      </c>
      <c r="CQ7" s="61"/>
      <c r="CR7" s="61" t="s">
        <v>359</v>
      </c>
      <c r="CS7" s="61"/>
      <c r="CT7" s="65" t="s">
        <v>372</v>
      </c>
    </row>
    <row r="8" s="179" customFormat="1" ht="74" hidden="1" customHeight="1" spans="1:100">
      <c r="A8" s="185" t="s">
        <v>689</v>
      </c>
      <c r="B8" s="185" t="s">
        <v>690</v>
      </c>
      <c r="C8" s="186" t="s">
        <v>691</v>
      </c>
      <c r="D8" s="186" t="s">
        <v>374</v>
      </c>
      <c r="E8" s="185" t="s">
        <v>503</v>
      </c>
      <c r="F8" s="185" t="s">
        <v>398</v>
      </c>
      <c r="G8" s="185"/>
      <c r="H8" s="185" t="s">
        <v>20</v>
      </c>
      <c r="I8" s="185">
        <v>202303</v>
      </c>
      <c r="J8" s="185">
        <v>202401</v>
      </c>
      <c r="K8" s="185">
        <v>202512</v>
      </c>
      <c r="L8" s="185" t="s">
        <v>14</v>
      </c>
      <c r="M8" s="185"/>
      <c r="N8" s="185" t="s">
        <v>379</v>
      </c>
      <c r="O8" s="185" t="s">
        <v>377</v>
      </c>
      <c r="P8" s="185" t="s">
        <v>378</v>
      </c>
      <c r="Q8" s="185" t="s">
        <v>379</v>
      </c>
      <c r="R8" s="185"/>
      <c r="S8" s="185" t="s">
        <v>380</v>
      </c>
      <c r="T8" s="185" t="s">
        <v>379</v>
      </c>
      <c r="U8" s="185" t="s">
        <v>386</v>
      </c>
      <c r="V8" s="185"/>
      <c r="W8" s="185" t="s">
        <v>15</v>
      </c>
      <c r="X8" s="185"/>
      <c r="Y8" s="185"/>
      <c r="Z8" s="185">
        <v>220000</v>
      </c>
      <c r="AA8" s="185">
        <v>150000</v>
      </c>
      <c r="AB8" s="185">
        <f>3.5*11</f>
        <v>38.5</v>
      </c>
      <c r="AC8" s="185"/>
      <c r="AD8" s="185" t="s">
        <v>129</v>
      </c>
      <c r="AE8" s="185"/>
      <c r="AF8" s="185" t="s">
        <v>559</v>
      </c>
      <c r="AG8" s="185" t="s">
        <v>382</v>
      </c>
      <c r="AH8" s="185" t="s">
        <v>692</v>
      </c>
      <c r="AI8" s="185" t="s">
        <v>157</v>
      </c>
      <c r="AJ8" s="185"/>
      <c r="AK8" s="185"/>
      <c r="AL8" s="186" t="s">
        <v>604</v>
      </c>
      <c r="AM8" s="186">
        <v>18686155174</v>
      </c>
      <c r="AN8" s="186"/>
      <c r="AO8" s="186"/>
      <c r="AP8" s="186"/>
      <c r="AQ8" s="186"/>
      <c r="AR8" s="186"/>
      <c r="AS8" s="186"/>
      <c r="AT8" s="186" t="s">
        <v>379</v>
      </c>
      <c r="AU8" s="186" t="s">
        <v>379</v>
      </c>
      <c r="AV8" s="186" t="s">
        <v>693</v>
      </c>
      <c r="AW8" s="186" t="s">
        <v>379</v>
      </c>
      <c r="AX8" s="236" t="s">
        <v>386</v>
      </c>
      <c r="AY8" s="236" t="s">
        <v>694</v>
      </c>
      <c r="AZ8" s="237" t="s">
        <v>695</v>
      </c>
      <c r="BA8" s="237" t="s">
        <v>696</v>
      </c>
      <c r="BB8" s="237" t="s">
        <v>697</v>
      </c>
      <c r="BC8" s="238" t="s">
        <v>379</v>
      </c>
      <c r="BD8" s="238" t="s">
        <v>698</v>
      </c>
      <c r="BE8" s="238" t="s">
        <v>390</v>
      </c>
      <c r="BF8" s="238" t="s">
        <v>392</v>
      </c>
      <c r="BG8" s="238" t="s">
        <v>392</v>
      </c>
      <c r="BH8" s="238" t="s">
        <v>392</v>
      </c>
      <c r="BI8" s="238" t="s">
        <v>392</v>
      </c>
      <c r="BJ8" s="238" t="s">
        <v>392</v>
      </c>
      <c r="BK8" s="237"/>
      <c r="BL8" s="239" t="str">
        <f t="shared" ref="BL8:BL26" si="0">IF(OR(BM8="是",BM8="无需办理"),IF(OR(BP8="是",BP8="无需办理"),IF(OR(BS8="是",BS8="无需办理"),IF(OR(CB8="是",CB8="无需办理"),IF(OR(CE8="是",CE8="无需办理"),IF(OR(CH8="是",CH8="无需办理"),IF(OR(CK8="是",CK8="无需办理"),IF(OR(CN8="是",CN8="无需办理"),IF(OR(CQ8="是",CQ8="无需办理"),"办结",""),""),""),""),""),""),""),""),"")</f>
        <v>办结</v>
      </c>
      <c r="BM8" s="239" t="s">
        <v>379</v>
      </c>
      <c r="BN8" s="239" t="s">
        <v>387</v>
      </c>
      <c r="BO8" s="239"/>
      <c r="BP8" s="239" t="s">
        <v>394</v>
      </c>
      <c r="BQ8" s="239"/>
      <c r="BR8" s="239"/>
      <c r="BS8" s="239" t="s">
        <v>379</v>
      </c>
      <c r="BT8" s="239" t="s">
        <v>390</v>
      </c>
      <c r="BU8" s="239"/>
      <c r="BV8" s="238"/>
      <c r="BW8" s="238"/>
      <c r="BX8" s="239" t="s">
        <v>394</v>
      </c>
      <c r="BY8" s="239" t="s">
        <v>394</v>
      </c>
      <c r="BZ8" s="239" t="s">
        <v>393</v>
      </c>
      <c r="CA8" s="239"/>
      <c r="CB8" s="239" t="s">
        <v>394</v>
      </c>
      <c r="CC8" s="239" t="s">
        <v>387</v>
      </c>
      <c r="CD8" s="239"/>
      <c r="CE8" s="239" t="s">
        <v>379</v>
      </c>
      <c r="CF8" s="239" t="s">
        <v>393</v>
      </c>
      <c r="CG8" s="239"/>
      <c r="CH8" s="239" t="s">
        <v>394</v>
      </c>
      <c r="CI8" s="239"/>
      <c r="CJ8" s="239"/>
      <c r="CK8" s="239" t="s">
        <v>394</v>
      </c>
      <c r="CL8" s="239"/>
      <c r="CM8" s="239"/>
      <c r="CN8" s="239" t="s">
        <v>394</v>
      </c>
      <c r="CO8" s="239"/>
      <c r="CP8" s="239"/>
      <c r="CQ8" s="239" t="s">
        <v>394</v>
      </c>
      <c r="CR8" s="239"/>
      <c r="CS8" s="239"/>
      <c r="CT8" s="221" t="s">
        <v>386</v>
      </c>
      <c r="CV8" s="222" t="e">
        <f>(AA4-AH4)/AH4</f>
        <v>#VALUE!</v>
      </c>
    </row>
    <row r="9" s="179" customFormat="1" ht="74" hidden="1" customHeight="1" spans="1:105">
      <c r="A9" s="185" t="s">
        <v>699</v>
      </c>
      <c r="B9" s="185" t="s">
        <v>700</v>
      </c>
      <c r="C9" s="186" t="s">
        <v>557</v>
      </c>
      <c r="D9" s="186" t="s">
        <v>374</v>
      </c>
      <c r="E9" s="185" t="s">
        <v>503</v>
      </c>
      <c r="F9" s="185" t="s">
        <v>398</v>
      </c>
      <c r="G9" s="185"/>
      <c r="H9" s="185" t="s">
        <v>133</v>
      </c>
      <c r="I9" s="185"/>
      <c r="J9" s="185">
        <v>202404</v>
      </c>
      <c r="K9" s="185">
        <v>202512</v>
      </c>
      <c r="L9" s="185" t="s">
        <v>14</v>
      </c>
      <c r="M9" s="185"/>
      <c r="N9" s="185"/>
      <c r="O9" s="185" t="s">
        <v>377</v>
      </c>
      <c r="P9" s="185" t="s">
        <v>378</v>
      </c>
      <c r="Q9" s="185" t="s">
        <v>379</v>
      </c>
      <c r="R9" s="185"/>
      <c r="S9" s="185" t="s">
        <v>380</v>
      </c>
      <c r="T9" s="185" t="s">
        <v>379</v>
      </c>
      <c r="U9" s="185" t="s">
        <v>386</v>
      </c>
      <c r="V9" s="185"/>
      <c r="W9" s="185" t="s">
        <v>15</v>
      </c>
      <c r="X9" s="185"/>
      <c r="Y9" s="185"/>
      <c r="Z9" s="185">
        <v>50000</v>
      </c>
      <c r="AA9" s="185">
        <v>50000</v>
      </c>
      <c r="AB9" s="185" t="s">
        <v>447</v>
      </c>
      <c r="AC9" s="185"/>
      <c r="AD9" s="185" t="s">
        <v>129</v>
      </c>
      <c r="AE9" s="185"/>
      <c r="AF9" s="185" t="s">
        <v>559</v>
      </c>
      <c r="AG9" s="185" t="s">
        <v>560</v>
      </c>
      <c r="AH9" s="185" t="s">
        <v>701</v>
      </c>
      <c r="AI9" s="185" t="s">
        <v>157</v>
      </c>
      <c r="AJ9" s="185"/>
      <c r="AK9" s="185"/>
      <c r="AL9" s="186" t="s">
        <v>604</v>
      </c>
      <c r="AM9" s="186">
        <v>18686155174</v>
      </c>
      <c r="AN9" s="186"/>
      <c r="AO9" s="186"/>
      <c r="AP9" s="186"/>
      <c r="AQ9" s="186"/>
      <c r="AR9" s="186"/>
      <c r="AS9" s="186"/>
      <c r="AT9" s="186" t="s">
        <v>379</v>
      </c>
      <c r="AU9" s="186" t="s">
        <v>386</v>
      </c>
      <c r="AV9" s="186" t="s">
        <v>693</v>
      </c>
      <c r="AW9" s="186" t="s">
        <v>379</v>
      </c>
      <c r="AX9" s="236" t="s">
        <v>386</v>
      </c>
      <c r="AY9" s="236" t="s">
        <v>694</v>
      </c>
      <c r="AZ9" s="237" t="s">
        <v>702</v>
      </c>
      <c r="BA9" s="237" t="s">
        <v>703</v>
      </c>
      <c r="BB9" s="237" t="s">
        <v>704</v>
      </c>
      <c r="BC9" s="238" t="s">
        <v>379</v>
      </c>
      <c r="BD9" s="238" t="s">
        <v>698</v>
      </c>
      <c r="BE9" s="238" t="s">
        <v>390</v>
      </c>
      <c r="BF9" s="238" t="s">
        <v>392</v>
      </c>
      <c r="BG9" s="238" t="s">
        <v>392</v>
      </c>
      <c r="BH9" s="238" t="s">
        <v>392</v>
      </c>
      <c r="BI9" s="238" t="s">
        <v>392</v>
      </c>
      <c r="BJ9" s="238" t="s">
        <v>392</v>
      </c>
      <c r="BK9" s="237"/>
      <c r="BL9" s="239" t="str">
        <f t="shared" si="0"/>
        <v/>
      </c>
      <c r="BM9" s="239" t="s">
        <v>386</v>
      </c>
      <c r="BN9" s="239" t="s">
        <v>387</v>
      </c>
      <c r="BO9" s="239" t="s">
        <v>705</v>
      </c>
      <c r="BP9" s="239" t="s">
        <v>394</v>
      </c>
      <c r="BQ9" s="239"/>
      <c r="BR9" s="239"/>
      <c r="BS9" s="239" t="s">
        <v>379</v>
      </c>
      <c r="BT9" s="239" t="s">
        <v>390</v>
      </c>
      <c r="BU9" s="239" t="s">
        <v>706</v>
      </c>
      <c r="BV9" s="238" t="s">
        <v>392</v>
      </c>
      <c r="BW9" s="238" t="s">
        <v>392</v>
      </c>
      <c r="BX9" s="238" t="s">
        <v>379</v>
      </c>
      <c r="BY9" s="238" t="s">
        <v>379</v>
      </c>
      <c r="BZ9" s="239"/>
      <c r="CA9" s="239"/>
      <c r="CB9" s="239" t="s">
        <v>394</v>
      </c>
      <c r="CC9" s="239" t="s">
        <v>387</v>
      </c>
      <c r="CD9" s="239"/>
      <c r="CE9" s="239" t="s">
        <v>394</v>
      </c>
      <c r="CF9" s="239" t="s">
        <v>387</v>
      </c>
      <c r="CG9" s="239"/>
      <c r="CH9" s="239" t="s">
        <v>394</v>
      </c>
      <c r="CI9" s="239"/>
      <c r="CJ9" s="239"/>
      <c r="CK9" s="239" t="s">
        <v>394</v>
      </c>
      <c r="CL9" s="239"/>
      <c r="CM9" s="239"/>
      <c r="CN9" s="239" t="s">
        <v>394</v>
      </c>
      <c r="CO9" s="239"/>
      <c r="CP9" s="239"/>
      <c r="CQ9" s="239" t="s">
        <v>394</v>
      </c>
      <c r="CR9" s="239"/>
      <c r="CS9" s="239"/>
      <c r="CT9" s="221"/>
      <c r="CZ9" s="223">
        <f t="shared" ref="CZ9:CZ12" si="1">Z9/10000</f>
        <v>5</v>
      </c>
      <c r="DA9" s="223">
        <f t="shared" ref="DA9:DA12" si="2">AA9/10000</f>
        <v>5</v>
      </c>
    </row>
    <row r="10" s="179" customFormat="1" ht="74" hidden="1" customHeight="1" spans="1:105">
      <c r="A10" s="185">
        <v>3</v>
      </c>
      <c r="B10" s="185" t="s">
        <v>207</v>
      </c>
      <c r="C10" s="186" t="s">
        <v>557</v>
      </c>
      <c r="D10" s="186" t="s">
        <v>374</v>
      </c>
      <c r="E10" s="185" t="s">
        <v>503</v>
      </c>
      <c r="F10" s="185" t="s">
        <v>707</v>
      </c>
      <c r="G10" s="185" t="s">
        <v>399</v>
      </c>
      <c r="H10" s="185" t="s">
        <v>133</v>
      </c>
      <c r="I10" s="185"/>
      <c r="J10" s="185">
        <v>202404</v>
      </c>
      <c r="K10" s="185">
        <v>202512</v>
      </c>
      <c r="L10" s="185" t="s">
        <v>14</v>
      </c>
      <c r="M10" s="185"/>
      <c r="N10" s="185"/>
      <c r="O10" s="185" t="s">
        <v>400</v>
      </c>
      <c r="P10" s="185" t="s">
        <v>401</v>
      </c>
      <c r="Q10" s="185"/>
      <c r="R10" s="185"/>
      <c r="S10" s="185" t="s">
        <v>402</v>
      </c>
      <c r="T10" s="185" t="s">
        <v>379</v>
      </c>
      <c r="U10" s="185" t="s">
        <v>386</v>
      </c>
      <c r="V10" s="185" t="s">
        <v>558</v>
      </c>
      <c r="W10" s="185" t="s">
        <v>15</v>
      </c>
      <c r="X10" s="185"/>
      <c r="Y10" s="185"/>
      <c r="Z10" s="185">
        <v>100000</v>
      </c>
      <c r="AA10" s="185">
        <v>40000</v>
      </c>
      <c r="AB10" s="185">
        <v>15</v>
      </c>
      <c r="AC10" s="185"/>
      <c r="AD10" s="185" t="s">
        <v>129</v>
      </c>
      <c r="AE10" s="185"/>
      <c r="AF10" s="185" t="s">
        <v>708</v>
      </c>
      <c r="AG10" s="185" t="s">
        <v>560</v>
      </c>
      <c r="AH10" s="185" t="s">
        <v>208</v>
      </c>
      <c r="AI10" s="185" t="s">
        <v>209</v>
      </c>
      <c r="AJ10" s="185"/>
      <c r="AK10" s="185"/>
      <c r="AL10" s="185" t="s">
        <v>709</v>
      </c>
      <c r="AM10" s="185">
        <v>18686194567</v>
      </c>
      <c r="AN10" s="185">
        <v>100</v>
      </c>
      <c r="AO10" s="185"/>
      <c r="AP10" s="185"/>
      <c r="AQ10" s="186"/>
      <c r="AR10" s="186"/>
      <c r="AS10" s="185"/>
      <c r="AT10" s="186" t="s">
        <v>379</v>
      </c>
      <c r="AU10" s="186" t="s">
        <v>386</v>
      </c>
      <c r="AV10" s="186" t="s">
        <v>710</v>
      </c>
      <c r="AW10" s="186" t="s">
        <v>379</v>
      </c>
      <c r="AX10" s="236" t="s">
        <v>386</v>
      </c>
      <c r="AY10" s="236" t="s">
        <v>711</v>
      </c>
      <c r="AZ10" s="237" t="s">
        <v>712</v>
      </c>
      <c r="BA10" s="237" t="s">
        <v>713</v>
      </c>
      <c r="BB10" s="237" t="s">
        <v>714</v>
      </c>
      <c r="BC10" s="238" t="s">
        <v>379</v>
      </c>
      <c r="BD10" s="238" t="s">
        <v>715</v>
      </c>
      <c r="BE10" s="238" t="s">
        <v>716</v>
      </c>
      <c r="BF10" s="238" t="s">
        <v>717</v>
      </c>
      <c r="BG10" s="238" t="s">
        <v>717</v>
      </c>
      <c r="BH10" s="238" t="s">
        <v>717</v>
      </c>
      <c r="BI10" s="238" t="s">
        <v>717</v>
      </c>
      <c r="BJ10" s="238" t="s">
        <v>717</v>
      </c>
      <c r="BK10" s="238" t="s">
        <v>718</v>
      </c>
      <c r="BL10" s="239" t="str">
        <f t="shared" si="0"/>
        <v/>
      </c>
      <c r="BM10" s="238" t="s">
        <v>386</v>
      </c>
      <c r="BN10" s="238" t="s">
        <v>387</v>
      </c>
      <c r="BO10" s="238" t="s">
        <v>719</v>
      </c>
      <c r="BP10" s="238" t="s">
        <v>386</v>
      </c>
      <c r="BQ10" s="238" t="s">
        <v>388</v>
      </c>
      <c r="BR10" s="238" t="s">
        <v>573</v>
      </c>
      <c r="BS10" s="238" t="s">
        <v>386</v>
      </c>
      <c r="BT10" s="239" t="s">
        <v>716</v>
      </c>
      <c r="BU10" s="239" t="s">
        <v>706</v>
      </c>
      <c r="BV10" s="238" t="s">
        <v>717</v>
      </c>
      <c r="BW10" s="238" t="s">
        <v>717</v>
      </c>
      <c r="BX10" s="238" t="s">
        <v>386</v>
      </c>
      <c r="BY10" s="238" t="s">
        <v>386</v>
      </c>
      <c r="BZ10" s="238" t="s">
        <v>388</v>
      </c>
      <c r="CA10" s="239" t="s">
        <v>718</v>
      </c>
      <c r="CB10" s="238" t="s">
        <v>386</v>
      </c>
      <c r="CC10" s="238" t="s">
        <v>387</v>
      </c>
      <c r="CD10" s="238" t="s">
        <v>719</v>
      </c>
      <c r="CE10" s="238" t="s">
        <v>386</v>
      </c>
      <c r="CF10" s="238" t="s">
        <v>387</v>
      </c>
      <c r="CG10" s="238" t="s">
        <v>719</v>
      </c>
      <c r="CH10" s="238" t="s">
        <v>386</v>
      </c>
      <c r="CI10" s="238" t="s">
        <v>388</v>
      </c>
      <c r="CJ10" s="238" t="s">
        <v>719</v>
      </c>
      <c r="CK10" s="238" t="s">
        <v>386</v>
      </c>
      <c r="CL10" s="238" t="s">
        <v>388</v>
      </c>
      <c r="CM10" s="238" t="s">
        <v>719</v>
      </c>
      <c r="CN10" s="239" t="s">
        <v>394</v>
      </c>
      <c r="CO10" s="238"/>
      <c r="CP10" s="238"/>
      <c r="CQ10" s="238" t="s">
        <v>394</v>
      </c>
      <c r="CR10" s="238"/>
      <c r="CS10" s="238"/>
      <c r="CT10" s="227"/>
      <c r="CU10" s="226" t="s">
        <v>425</v>
      </c>
      <c r="CV10" s="226"/>
      <c r="CW10" s="226"/>
      <c r="CX10" s="226"/>
      <c r="CZ10" s="223">
        <f t="shared" si="1"/>
        <v>10</v>
      </c>
      <c r="DA10" s="223">
        <f t="shared" si="2"/>
        <v>4</v>
      </c>
    </row>
    <row r="11" s="179" customFormat="1" ht="74" hidden="1" customHeight="1" spans="1:105">
      <c r="A11" s="185">
        <v>4</v>
      </c>
      <c r="B11" s="185" t="s">
        <v>164</v>
      </c>
      <c r="C11" s="185" t="s">
        <v>616</v>
      </c>
      <c r="D11" s="186" t="s">
        <v>374</v>
      </c>
      <c r="E11" s="185" t="s">
        <v>503</v>
      </c>
      <c r="F11" s="185" t="s">
        <v>707</v>
      </c>
      <c r="G11" s="185" t="s">
        <v>399</v>
      </c>
      <c r="H11" s="185">
        <v>2024</v>
      </c>
      <c r="I11" s="185">
        <v>202307</v>
      </c>
      <c r="J11" s="185">
        <v>202401</v>
      </c>
      <c r="K11" s="185">
        <v>202407</v>
      </c>
      <c r="L11" s="185" t="s">
        <v>14</v>
      </c>
      <c r="M11" s="185"/>
      <c r="N11" s="185"/>
      <c r="O11" s="185" t="s">
        <v>400</v>
      </c>
      <c r="P11" s="186" t="s">
        <v>401</v>
      </c>
      <c r="Q11" s="185" t="s">
        <v>379</v>
      </c>
      <c r="R11" s="186"/>
      <c r="S11" s="185" t="s">
        <v>402</v>
      </c>
      <c r="T11" s="185" t="s">
        <v>379</v>
      </c>
      <c r="U11" s="185" t="s">
        <v>379</v>
      </c>
      <c r="V11" s="185"/>
      <c r="W11" s="185" t="s">
        <v>15</v>
      </c>
      <c r="X11" s="185"/>
      <c r="Y11" s="185"/>
      <c r="Z11" s="185">
        <v>11000</v>
      </c>
      <c r="AA11" s="185">
        <v>7000</v>
      </c>
      <c r="AB11" s="185">
        <v>4.65</v>
      </c>
      <c r="AC11" s="185" t="s">
        <v>617</v>
      </c>
      <c r="AD11" s="185" t="s">
        <v>129</v>
      </c>
      <c r="AE11" s="185" t="s">
        <v>495</v>
      </c>
      <c r="AF11" s="185" t="s">
        <v>569</v>
      </c>
      <c r="AG11" s="185" t="s">
        <v>382</v>
      </c>
      <c r="AH11" s="185" t="s">
        <v>165</v>
      </c>
      <c r="AI11" s="185" t="s">
        <v>81</v>
      </c>
      <c r="AJ11" s="185" t="s">
        <v>618</v>
      </c>
      <c r="AK11" s="185">
        <v>13947229599</v>
      </c>
      <c r="AL11" s="185" t="s">
        <v>504</v>
      </c>
      <c r="AM11" s="186">
        <v>13500629607</v>
      </c>
      <c r="AN11" s="186">
        <v>27</v>
      </c>
      <c r="AO11" s="186">
        <v>0</v>
      </c>
      <c r="AP11" s="186"/>
      <c r="AQ11" s="186"/>
      <c r="AR11" s="186"/>
      <c r="AS11" s="186"/>
      <c r="AT11" s="186"/>
      <c r="AU11" s="186"/>
      <c r="AV11" s="186" t="s">
        <v>619</v>
      </c>
      <c r="AW11" s="186"/>
      <c r="AX11" s="236" t="s">
        <v>379</v>
      </c>
      <c r="AY11" s="236" t="s">
        <v>720</v>
      </c>
      <c r="AZ11" s="237" t="s">
        <v>620</v>
      </c>
      <c r="BA11" s="237"/>
      <c r="BB11" s="237"/>
      <c r="BC11" s="238" t="s">
        <v>386</v>
      </c>
      <c r="BD11" s="238"/>
      <c r="BE11" s="238"/>
      <c r="BF11" s="238"/>
      <c r="BG11" s="238"/>
      <c r="BH11" s="238"/>
      <c r="BI11" s="238"/>
      <c r="BJ11" s="238"/>
      <c r="BK11" s="238"/>
      <c r="BL11" s="239" t="str">
        <f t="shared" si="0"/>
        <v>办结</v>
      </c>
      <c r="BM11" s="239" t="s">
        <v>379</v>
      </c>
      <c r="BN11" s="239" t="s">
        <v>387</v>
      </c>
      <c r="BO11" s="239"/>
      <c r="BP11" s="239" t="s">
        <v>394</v>
      </c>
      <c r="BQ11" s="239"/>
      <c r="BR11" s="239"/>
      <c r="BS11" s="239" t="s">
        <v>394</v>
      </c>
      <c r="BT11" s="239"/>
      <c r="BU11" s="239"/>
      <c r="BV11" s="239"/>
      <c r="BW11" s="239"/>
      <c r="BX11" s="239" t="s">
        <v>394</v>
      </c>
      <c r="BY11" s="239" t="s">
        <v>394</v>
      </c>
      <c r="BZ11" s="239"/>
      <c r="CA11" s="239"/>
      <c r="CB11" s="239" t="s">
        <v>379</v>
      </c>
      <c r="CC11" s="239" t="s">
        <v>387</v>
      </c>
      <c r="CD11" s="239"/>
      <c r="CE11" s="239" t="s">
        <v>379</v>
      </c>
      <c r="CF11" s="239" t="s">
        <v>387</v>
      </c>
      <c r="CG11" s="239"/>
      <c r="CH11" s="239" t="s">
        <v>394</v>
      </c>
      <c r="CI11" s="239"/>
      <c r="CJ11" s="239"/>
      <c r="CK11" s="239" t="s">
        <v>394</v>
      </c>
      <c r="CL11" s="239"/>
      <c r="CM11" s="239"/>
      <c r="CN11" s="239" t="s">
        <v>394</v>
      </c>
      <c r="CO11" s="239"/>
      <c r="CP11" s="239"/>
      <c r="CQ11" s="239" t="s">
        <v>394</v>
      </c>
      <c r="CR11" s="239"/>
      <c r="CS11" s="239"/>
      <c r="CT11" s="221"/>
      <c r="CZ11" s="223">
        <f t="shared" si="1"/>
        <v>1.1</v>
      </c>
      <c r="DA11" s="223">
        <f t="shared" si="2"/>
        <v>0.7</v>
      </c>
    </row>
    <row r="12" s="179" customFormat="1" ht="74" hidden="1" customHeight="1" spans="1:105">
      <c r="A12" s="185">
        <v>5</v>
      </c>
      <c r="B12" s="185" t="s">
        <v>132</v>
      </c>
      <c r="C12" s="185" t="s">
        <v>721</v>
      </c>
      <c r="D12" s="186" t="s">
        <v>374</v>
      </c>
      <c r="E12" s="185" t="s">
        <v>503</v>
      </c>
      <c r="F12" s="185" t="s">
        <v>406</v>
      </c>
      <c r="G12" s="185" t="s">
        <v>399</v>
      </c>
      <c r="H12" s="185" t="s">
        <v>133</v>
      </c>
      <c r="I12" s="185">
        <v>202405</v>
      </c>
      <c r="J12" s="185">
        <v>202405</v>
      </c>
      <c r="K12" s="185">
        <v>202510</v>
      </c>
      <c r="L12" s="185" t="s">
        <v>14</v>
      </c>
      <c r="M12" s="185"/>
      <c r="N12" s="185"/>
      <c r="O12" s="185" t="s">
        <v>722</v>
      </c>
      <c r="P12" s="185" t="s">
        <v>574</v>
      </c>
      <c r="Q12" s="185" t="s">
        <v>379</v>
      </c>
      <c r="R12" s="185" t="s">
        <v>422</v>
      </c>
      <c r="S12" s="185" t="s">
        <v>493</v>
      </c>
      <c r="T12" s="185" t="s">
        <v>379</v>
      </c>
      <c r="U12" s="185" t="s">
        <v>379</v>
      </c>
      <c r="V12" s="185"/>
      <c r="W12" s="185" t="s">
        <v>15</v>
      </c>
      <c r="X12" s="185"/>
      <c r="Y12" s="185" t="s">
        <v>723</v>
      </c>
      <c r="Z12" s="185">
        <v>50000</v>
      </c>
      <c r="AA12" s="185">
        <v>30000</v>
      </c>
      <c r="AB12" s="185">
        <v>5</v>
      </c>
      <c r="AC12" s="185"/>
      <c r="AD12" s="185" t="s">
        <v>129</v>
      </c>
      <c r="AE12" s="185" t="s">
        <v>416</v>
      </c>
      <c r="AF12" s="185" t="s">
        <v>559</v>
      </c>
      <c r="AG12" s="185" t="s">
        <v>382</v>
      </c>
      <c r="AH12" s="185" t="s">
        <v>134</v>
      </c>
      <c r="AI12" s="185" t="s">
        <v>135</v>
      </c>
      <c r="AJ12" s="185"/>
      <c r="AK12" s="185"/>
      <c r="AL12" s="185" t="s">
        <v>724</v>
      </c>
      <c r="AM12" s="185">
        <v>13661808900</v>
      </c>
      <c r="AN12" s="186"/>
      <c r="AO12" s="186"/>
      <c r="AP12" s="186"/>
      <c r="AQ12" s="186"/>
      <c r="AR12" s="186"/>
      <c r="AS12" s="186"/>
      <c r="AT12" s="186" t="s">
        <v>379</v>
      </c>
      <c r="AU12" s="186" t="s">
        <v>379</v>
      </c>
      <c r="AV12" s="186" t="s">
        <v>725</v>
      </c>
      <c r="AW12" s="186" t="s">
        <v>379</v>
      </c>
      <c r="AX12" s="236" t="s">
        <v>379</v>
      </c>
      <c r="AY12" s="236" t="s">
        <v>720</v>
      </c>
      <c r="AZ12" s="237" t="s">
        <v>726</v>
      </c>
      <c r="BA12" s="237" t="s">
        <v>727</v>
      </c>
      <c r="BB12" s="237" t="s">
        <v>728</v>
      </c>
      <c r="BC12" s="238" t="s">
        <v>386</v>
      </c>
      <c r="BD12" s="238"/>
      <c r="BE12" s="238"/>
      <c r="BF12" s="238"/>
      <c r="BG12" s="238"/>
      <c r="BH12" s="238"/>
      <c r="BI12" s="238"/>
      <c r="BJ12" s="238"/>
      <c r="BK12" s="238"/>
      <c r="BL12" s="239" t="str">
        <f t="shared" si="0"/>
        <v/>
      </c>
      <c r="BM12" s="239" t="s">
        <v>379</v>
      </c>
      <c r="BN12" s="239" t="s">
        <v>387</v>
      </c>
      <c r="BO12" s="239"/>
      <c r="BP12" s="239" t="s">
        <v>394</v>
      </c>
      <c r="BQ12" s="239"/>
      <c r="BR12" s="239"/>
      <c r="BS12" s="239" t="s">
        <v>394</v>
      </c>
      <c r="BT12" s="239"/>
      <c r="BU12" s="239"/>
      <c r="BV12" s="239"/>
      <c r="BW12" s="239"/>
      <c r="BX12" s="239" t="s">
        <v>394</v>
      </c>
      <c r="BY12" s="239" t="s">
        <v>394</v>
      </c>
      <c r="BZ12" s="239"/>
      <c r="CA12" s="239"/>
      <c r="CB12" s="239" t="s">
        <v>386</v>
      </c>
      <c r="CC12" s="239" t="s">
        <v>387</v>
      </c>
      <c r="CD12" s="236" t="s">
        <v>729</v>
      </c>
      <c r="CE12" s="239" t="s">
        <v>386</v>
      </c>
      <c r="CF12" s="239" t="s">
        <v>387</v>
      </c>
      <c r="CG12" s="236" t="s">
        <v>729</v>
      </c>
      <c r="CH12" s="239" t="s">
        <v>394</v>
      </c>
      <c r="CI12" s="239"/>
      <c r="CJ12" s="239"/>
      <c r="CK12" s="239" t="s">
        <v>394</v>
      </c>
      <c r="CL12" s="239"/>
      <c r="CM12" s="239"/>
      <c r="CN12" s="239" t="s">
        <v>394</v>
      </c>
      <c r="CO12" s="239"/>
      <c r="CP12" s="239"/>
      <c r="CQ12" s="239" t="s">
        <v>394</v>
      </c>
      <c r="CR12" s="239"/>
      <c r="CS12" s="239"/>
      <c r="CT12" s="221"/>
      <c r="CZ12" s="223">
        <f t="shared" si="1"/>
        <v>5</v>
      </c>
      <c r="DA12" s="223">
        <f t="shared" si="2"/>
        <v>3</v>
      </c>
    </row>
    <row r="13" s="179" customFormat="1" ht="74" hidden="1" customHeight="1" spans="1:102">
      <c r="A13" s="185">
        <v>6</v>
      </c>
      <c r="B13" s="185" t="s">
        <v>229</v>
      </c>
      <c r="C13" s="185" t="s">
        <v>557</v>
      </c>
      <c r="D13" s="186" t="s">
        <v>374</v>
      </c>
      <c r="E13" s="185" t="s">
        <v>414</v>
      </c>
      <c r="F13" s="185" t="s">
        <v>406</v>
      </c>
      <c r="G13" s="185" t="s">
        <v>730</v>
      </c>
      <c r="H13" s="185" t="s">
        <v>133</v>
      </c>
      <c r="I13" s="185">
        <v>202405</v>
      </c>
      <c r="J13" s="185">
        <v>202405</v>
      </c>
      <c r="K13" s="185">
        <v>202512</v>
      </c>
      <c r="L13" s="185" t="s">
        <v>95</v>
      </c>
      <c r="M13" s="185"/>
      <c r="N13" s="185"/>
      <c r="O13" s="185" t="s">
        <v>510</v>
      </c>
      <c r="P13" s="185"/>
      <c r="Q13" s="185"/>
      <c r="R13" s="185"/>
      <c r="S13" s="186" t="s">
        <v>510</v>
      </c>
      <c r="T13" s="185" t="s">
        <v>386</v>
      </c>
      <c r="U13" s="185" t="s">
        <v>386</v>
      </c>
      <c r="V13" s="185"/>
      <c r="W13" s="185" t="s">
        <v>69</v>
      </c>
      <c r="X13" s="185"/>
      <c r="Y13" s="185"/>
      <c r="Z13" s="185">
        <v>40000</v>
      </c>
      <c r="AA13" s="185">
        <v>30000</v>
      </c>
      <c r="AB13" s="185" t="s">
        <v>447</v>
      </c>
      <c r="AC13" s="185" t="s">
        <v>511</v>
      </c>
      <c r="AD13" s="185" t="s">
        <v>129</v>
      </c>
      <c r="AE13" s="185" t="s">
        <v>658</v>
      </c>
      <c r="AF13" s="185" t="s">
        <v>569</v>
      </c>
      <c r="AG13" s="185" t="s">
        <v>382</v>
      </c>
      <c r="AH13" s="185" t="s">
        <v>230</v>
      </c>
      <c r="AI13" s="185" t="s">
        <v>97</v>
      </c>
      <c r="AJ13" s="185" t="s">
        <v>406</v>
      </c>
      <c r="AK13" s="185">
        <v>13904725427</v>
      </c>
      <c r="AL13" s="185" t="s">
        <v>414</v>
      </c>
      <c r="AM13" s="185">
        <v>13848529557</v>
      </c>
      <c r="AN13" s="185"/>
      <c r="AO13" s="185"/>
      <c r="AP13" s="185"/>
      <c r="AQ13" s="186"/>
      <c r="AR13" s="186"/>
      <c r="AS13" s="185"/>
      <c r="AT13" s="186"/>
      <c r="AU13" s="186"/>
      <c r="AV13" s="186" t="s">
        <v>731</v>
      </c>
      <c r="AW13" s="186" t="s">
        <v>379</v>
      </c>
      <c r="AX13" s="236" t="s">
        <v>386</v>
      </c>
      <c r="AY13" s="236" t="s">
        <v>711</v>
      </c>
      <c r="AZ13" s="237" t="s">
        <v>732</v>
      </c>
      <c r="BA13" s="237" t="s">
        <v>733</v>
      </c>
      <c r="BB13" s="237" t="s">
        <v>734</v>
      </c>
      <c r="BC13" s="238" t="s">
        <v>386</v>
      </c>
      <c r="BD13" s="238"/>
      <c r="BE13" s="238"/>
      <c r="BF13" s="238"/>
      <c r="BG13" s="238"/>
      <c r="BH13" s="238"/>
      <c r="BI13" s="238"/>
      <c r="BJ13" s="238"/>
      <c r="BK13" s="238"/>
      <c r="BL13" s="239" t="str">
        <f t="shared" si="0"/>
        <v>办结</v>
      </c>
      <c r="BM13" s="238" t="s">
        <v>379</v>
      </c>
      <c r="BN13" s="238" t="s">
        <v>387</v>
      </c>
      <c r="BO13" s="238"/>
      <c r="BP13" s="238" t="str">
        <f>BS13</f>
        <v>无需办理</v>
      </c>
      <c r="BQ13" s="238" t="s">
        <v>388</v>
      </c>
      <c r="BR13" s="238" t="s">
        <v>573</v>
      </c>
      <c r="BS13" s="238" t="s">
        <v>394</v>
      </c>
      <c r="BT13" s="238"/>
      <c r="BU13" s="238"/>
      <c r="BV13" s="238"/>
      <c r="BW13" s="238"/>
      <c r="BX13" s="239" t="s">
        <v>394</v>
      </c>
      <c r="BY13" s="239" t="s">
        <v>394</v>
      </c>
      <c r="BZ13" s="238" t="s">
        <v>388</v>
      </c>
      <c r="CA13" s="238" t="s">
        <v>573</v>
      </c>
      <c r="CB13" s="239" t="s">
        <v>394</v>
      </c>
      <c r="CC13" s="238" t="s">
        <v>387</v>
      </c>
      <c r="CD13" s="238"/>
      <c r="CE13" s="239" t="s">
        <v>394</v>
      </c>
      <c r="CF13" s="238" t="s">
        <v>387</v>
      </c>
      <c r="CG13" s="238"/>
      <c r="CH13" s="238" t="s">
        <v>394</v>
      </c>
      <c r="CI13" s="238"/>
      <c r="CJ13" s="238"/>
      <c r="CK13" s="238" t="s">
        <v>394</v>
      </c>
      <c r="CL13" s="238"/>
      <c r="CM13" s="238"/>
      <c r="CN13" s="239" t="s">
        <v>394</v>
      </c>
      <c r="CO13" s="238"/>
      <c r="CP13" s="238"/>
      <c r="CQ13" s="239" t="s">
        <v>394</v>
      </c>
      <c r="CR13" s="238" t="s">
        <v>388</v>
      </c>
      <c r="CS13" s="238"/>
      <c r="CT13" s="227"/>
      <c r="CU13" s="226"/>
      <c r="CV13" s="226"/>
      <c r="CW13" s="226"/>
      <c r="CX13" s="226"/>
    </row>
    <row r="14" s="179" customFormat="1" ht="74" hidden="1" customHeight="1" spans="1:102">
      <c r="A14" s="185">
        <v>7</v>
      </c>
      <c r="B14" s="185" t="s">
        <v>227</v>
      </c>
      <c r="C14" s="185" t="s">
        <v>557</v>
      </c>
      <c r="D14" s="186" t="s">
        <v>374</v>
      </c>
      <c r="E14" s="185" t="s">
        <v>414</v>
      </c>
      <c r="F14" s="185" t="s">
        <v>406</v>
      </c>
      <c r="G14" s="185" t="s">
        <v>432</v>
      </c>
      <c r="H14" s="185">
        <v>2024</v>
      </c>
      <c r="I14" s="185">
        <v>202405</v>
      </c>
      <c r="J14" s="185">
        <v>202404</v>
      </c>
      <c r="K14" s="185">
        <v>202406</v>
      </c>
      <c r="L14" s="185" t="s">
        <v>14</v>
      </c>
      <c r="M14" s="185"/>
      <c r="N14" s="185"/>
      <c r="O14" s="185" t="s">
        <v>510</v>
      </c>
      <c r="P14" s="185"/>
      <c r="Q14" s="185"/>
      <c r="R14" s="185"/>
      <c r="S14" s="186" t="s">
        <v>510</v>
      </c>
      <c r="T14" s="185" t="s">
        <v>386</v>
      </c>
      <c r="U14" s="185" t="s">
        <v>379</v>
      </c>
      <c r="V14" s="185"/>
      <c r="W14" s="185" t="s">
        <v>69</v>
      </c>
      <c r="X14" s="185"/>
      <c r="Y14" s="185"/>
      <c r="Z14" s="185">
        <v>35000</v>
      </c>
      <c r="AA14" s="185">
        <v>30000</v>
      </c>
      <c r="AB14" s="185" t="s">
        <v>447</v>
      </c>
      <c r="AC14" s="185" t="s">
        <v>511</v>
      </c>
      <c r="AD14" s="185" t="s">
        <v>129</v>
      </c>
      <c r="AE14" s="185" t="s">
        <v>658</v>
      </c>
      <c r="AF14" s="185" t="s">
        <v>559</v>
      </c>
      <c r="AG14" s="185" t="s">
        <v>382</v>
      </c>
      <c r="AH14" s="185" t="s">
        <v>228</v>
      </c>
      <c r="AI14" s="185" t="s">
        <v>97</v>
      </c>
      <c r="AJ14" s="185" t="s">
        <v>406</v>
      </c>
      <c r="AK14" s="185">
        <v>13904725427</v>
      </c>
      <c r="AL14" s="185" t="s">
        <v>414</v>
      </c>
      <c r="AM14" s="185">
        <v>13848529557</v>
      </c>
      <c r="AN14" s="185" t="s">
        <v>659</v>
      </c>
      <c r="AO14" s="185"/>
      <c r="AP14" s="185"/>
      <c r="AQ14" s="186"/>
      <c r="AR14" s="186"/>
      <c r="AS14" s="185"/>
      <c r="AT14" s="186"/>
      <c r="AU14" s="186"/>
      <c r="AV14" s="186" t="s">
        <v>660</v>
      </c>
      <c r="AW14" s="186" t="s">
        <v>379</v>
      </c>
      <c r="AX14" s="236" t="s">
        <v>379</v>
      </c>
      <c r="AY14" s="236" t="s">
        <v>735</v>
      </c>
      <c r="AZ14" s="237" t="s">
        <v>661</v>
      </c>
      <c r="BA14" s="237"/>
      <c r="BB14" s="237" t="s">
        <v>662</v>
      </c>
      <c r="BC14" s="238" t="s">
        <v>386</v>
      </c>
      <c r="BD14" s="238"/>
      <c r="BE14" s="238"/>
      <c r="BF14" s="238"/>
      <c r="BG14" s="238"/>
      <c r="BH14" s="238"/>
      <c r="BI14" s="238"/>
      <c r="BJ14" s="238"/>
      <c r="BK14" s="238"/>
      <c r="BL14" s="239" t="str">
        <f t="shared" si="0"/>
        <v>办结</v>
      </c>
      <c r="BM14" s="238" t="s">
        <v>379</v>
      </c>
      <c r="BN14" s="238" t="s">
        <v>387</v>
      </c>
      <c r="BO14" s="238"/>
      <c r="BP14" s="238" t="s">
        <v>394</v>
      </c>
      <c r="BQ14" s="238"/>
      <c r="BR14" s="238"/>
      <c r="BS14" s="238" t="s">
        <v>394</v>
      </c>
      <c r="BT14" s="238"/>
      <c r="BU14" s="238"/>
      <c r="BV14" s="238"/>
      <c r="BW14" s="238"/>
      <c r="BX14" s="239" t="s">
        <v>394</v>
      </c>
      <c r="BY14" s="239" t="s">
        <v>394</v>
      </c>
      <c r="BZ14" s="238"/>
      <c r="CA14" s="238"/>
      <c r="CB14" s="238" t="s">
        <v>394</v>
      </c>
      <c r="CC14" s="238" t="s">
        <v>387</v>
      </c>
      <c r="CD14" s="238"/>
      <c r="CE14" s="238" t="s">
        <v>394</v>
      </c>
      <c r="CF14" s="238" t="s">
        <v>387</v>
      </c>
      <c r="CG14" s="238"/>
      <c r="CH14" s="238" t="s">
        <v>394</v>
      </c>
      <c r="CI14" s="238"/>
      <c r="CJ14" s="238"/>
      <c r="CK14" s="238" t="s">
        <v>394</v>
      </c>
      <c r="CL14" s="238"/>
      <c r="CM14" s="238"/>
      <c r="CN14" s="239" t="s">
        <v>394</v>
      </c>
      <c r="CO14" s="238"/>
      <c r="CP14" s="238"/>
      <c r="CQ14" s="238" t="s">
        <v>394</v>
      </c>
      <c r="CR14" s="238"/>
      <c r="CS14" s="238"/>
      <c r="CT14" s="227"/>
      <c r="CU14" s="227"/>
      <c r="CV14" s="227"/>
      <c r="CW14" s="227"/>
      <c r="CX14" s="227"/>
    </row>
    <row r="15" s="179" customFormat="1" ht="74" hidden="1" customHeight="1" spans="1:105">
      <c r="A15" s="185">
        <v>8</v>
      </c>
      <c r="B15" s="185" t="s">
        <v>213</v>
      </c>
      <c r="C15" s="185" t="s">
        <v>736</v>
      </c>
      <c r="D15" s="186" t="s">
        <v>374</v>
      </c>
      <c r="E15" s="185" t="s">
        <v>414</v>
      </c>
      <c r="F15" s="185" t="s">
        <v>406</v>
      </c>
      <c r="G15" s="185" t="s">
        <v>596</v>
      </c>
      <c r="H15" s="185" t="s">
        <v>133</v>
      </c>
      <c r="I15" s="185">
        <v>202308</v>
      </c>
      <c r="J15" s="186">
        <v>202403</v>
      </c>
      <c r="K15" s="185">
        <v>202508</v>
      </c>
      <c r="L15" s="186" t="s">
        <v>14</v>
      </c>
      <c r="M15" s="186"/>
      <c r="N15" s="186"/>
      <c r="O15" s="185" t="s">
        <v>400</v>
      </c>
      <c r="P15" s="186" t="s">
        <v>401</v>
      </c>
      <c r="Q15" s="186"/>
      <c r="R15" s="186"/>
      <c r="S15" s="185" t="s">
        <v>402</v>
      </c>
      <c r="T15" s="186" t="s">
        <v>379</v>
      </c>
      <c r="U15" s="185" t="s">
        <v>386</v>
      </c>
      <c r="V15" s="185"/>
      <c r="W15" s="185" t="s">
        <v>69</v>
      </c>
      <c r="X15" s="185"/>
      <c r="Y15" s="185" t="s">
        <v>737</v>
      </c>
      <c r="Z15" s="185">
        <v>30000</v>
      </c>
      <c r="AA15" s="185">
        <v>20000</v>
      </c>
      <c r="AB15" s="185" t="s">
        <v>447</v>
      </c>
      <c r="AC15" s="185" t="s">
        <v>738</v>
      </c>
      <c r="AD15" s="185" t="s">
        <v>129</v>
      </c>
      <c r="AE15" s="185" t="s">
        <v>495</v>
      </c>
      <c r="AF15" s="185" t="s">
        <v>559</v>
      </c>
      <c r="AG15" s="185" t="s">
        <v>382</v>
      </c>
      <c r="AH15" s="185" t="s">
        <v>214</v>
      </c>
      <c r="AI15" s="185" t="s">
        <v>215</v>
      </c>
      <c r="AJ15" s="185" t="s">
        <v>739</v>
      </c>
      <c r="AK15" s="185" t="s">
        <v>740</v>
      </c>
      <c r="AL15" s="185" t="s">
        <v>741</v>
      </c>
      <c r="AM15" s="186">
        <v>13015245282</v>
      </c>
      <c r="AN15" s="186">
        <v>43.3</v>
      </c>
      <c r="AO15" s="186">
        <v>43.3</v>
      </c>
      <c r="AP15" s="186" t="s">
        <v>742</v>
      </c>
      <c r="AQ15" s="186">
        <v>1103650</v>
      </c>
      <c r="AR15" s="186" t="s">
        <v>694</v>
      </c>
      <c r="AS15" s="186" t="s">
        <v>694</v>
      </c>
      <c r="AT15" s="186"/>
      <c r="AU15" s="186"/>
      <c r="AV15" s="186" t="s">
        <v>743</v>
      </c>
      <c r="AW15" s="186" t="s">
        <v>379</v>
      </c>
      <c r="AX15" s="236" t="s">
        <v>386</v>
      </c>
      <c r="AY15" s="236" t="s">
        <v>711</v>
      </c>
      <c r="AZ15" s="237" t="s">
        <v>744</v>
      </c>
      <c r="BA15" s="237" t="s">
        <v>745</v>
      </c>
      <c r="BB15" s="237" t="s">
        <v>746</v>
      </c>
      <c r="BC15" s="239" t="s">
        <v>379</v>
      </c>
      <c r="BD15" s="238" t="s">
        <v>747</v>
      </c>
      <c r="BE15" s="238" t="s">
        <v>748</v>
      </c>
      <c r="BF15" s="238" t="s">
        <v>749</v>
      </c>
      <c r="BG15" s="238" t="s">
        <v>717</v>
      </c>
      <c r="BH15" s="238" t="s">
        <v>717</v>
      </c>
      <c r="BI15" s="238" t="s">
        <v>717</v>
      </c>
      <c r="BJ15" s="238" t="s">
        <v>717</v>
      </c>
      <c r="BK15" s="237" t="s">
        <v>750</v>
      </c>
      <c r="BL15" s="239" t="str">
        <f t="shared" si="0"/>
        <v/>
      </c>
      <c r="BM15" s="239" t="s">
        <v>379</v>
      </c>
      <c r="BN15" s="239" t="s">
        <v>387</v>
      </c>
      <c r="BO15" s="239"/>
      <c r="BP15" s="238" t="str">
        <f>BS15</f>
        <v>是</v>
      </c>
      <c r="BQ15" s="239" t="s">
        <v>388</v>
      </c>
      <c r="BR15" s="239" t="s">
        <v>573</v>
      </c>
      <c r="BS15" s="239" t="s">
        <v>379</v>
      </c>
      <c r="BT15" s="239" t="s">
        <v>751</v>
      </c>
      <c r="BU15" s="239" t="s">
        <v>391</v>
      </c>
      <c r="BV15" s="238" t="s">
        <v>392</v>
      </c>
      <c r="BW15" s="238" t="s">
        <v>392</v>
      </c>
      <c r="BX15" s="238" t="s">
        <v>379</v>
      </c>
      <c r="BY15" s="238" t="s">
        <v>379</v>
      </c>
      <c r="BZ15" s="239" t="s">
        <v>388</v>
      </c>
      <c r="CA15" s="239" t="s">
        <v>752</v>
      </c>
      <c r="CB15" s="239" t="s">
        <v>386</v>
      </c>
      <c r="CC15" s="239" t="s">
        <v>387</v>
      </c>
      <c r="CD15" s="236" t="s">
        <v>753</v>
      </c>
      <c r="CE15" s="239" t="s">
        <v>386</v>
      </c>
      <c r="CF15" s="239" t="s">
        <v>387</v>
      </c>
      <c r="CG15" s="236" t="s">
        <v>754</v>
      </c>
      <c r="CH15" s="239" t="s">
        <v>394</v>
      </c>
      <c r="CI15" s="239"/>
      <c r="CJ15" s="239"/>
      <c r="CK15" s="239" t="s">
        <v>394</v>
      </c>
      <c r="CL15" s="239"/>
      <c r="CM15" s="239"/>
      <c r="CN15" s="239" t="s">
        <v>394</v>
      </c>
      <c r="CO15" s="239"/>
      <c r="CP15" s="239"/>
      <c r="CQ15" s="239" t="s">
        <v>394</v>
      </c>
      <c r="CR15" s="239"/>
      <c r="CS15" s="239"/>
      <c r="CT15" s="221"/>
      <c r="CU15" s="221"/>
      <c r="CV15" s="221"/>
      <c r="CW15" s="221"/>
      <c r="CX15" s="221"/>
      <c r="CZ15" s="223">
        <f t="shared" ref="CZ15:CZ20" si="3">Z15/10000</f>
        <v>3</v>
      </c>
      <c r="DA15" s="223">
        <f t="shared" ref="DA15:DA20" si="4">AA15/10000</f>
        <v>2</v>
      </c>
    </row>
    <row r="16" s="179" customFormat="1" ht="74" hidden="1" customHeight="1" spans="1:102">
      <c r="A16" s="185">
        <v>9</v>
      </c>
      <c r="B16" s="185" t="s">
        <v>153</v>
      </c>
      <c r="C16" s="185" t="s">
        <v>594</v>
      </c>
      <c r="D16" s="186" t="s">
        <v>374</v>
      </c>
      <c r="E16" s="185" t="s">
        <v>755</v>
      </c>
      <c r="F16" s="185" t="s">
        <v>406</v>
      </c>
      <c r="G16" s="185" t="s">
        <v>596</v>
      </c>
      <c r="H16" s="185">
        <v>2024</v>
      </c>
      <c r="I16" s="185"/>
      <c r="J16" s="185"/>
      <c r="K16" s="185">
        <v>202408</v>
      </c>
      <c r="L16" s="185" t="s">
        <v>14</v>
      </c>
      <c r="M16" s="185"/>
      <c r="N16" s="185"/>
      <c r="O16" s="185" t="s">
        <v>377</v>
      </c>
      <c r="P16" s="185" t="s">
        <v>378</v>
      </c>
      <c r="Q16" s="185"/>
      <c r="R16" s="185"/>
      <c r="S16" s="186"/>
      <c r="T16" s="185" t="s">
        <v>379</v>
      </c>
      <c r="U16" s="185" t="s">
        <v>379</v>
      </c>
      <c r="V16" s="185"/>
      <c r="W16" s="185" t="s">
        <v>15</v>
      </c>
      <c r="X16" s="185"/>
      <c r="Y16" s="185"/>
      <c r="Z16" s="185">
        <v>15301</v>
      </c>
      <c r="AA16" s="185">
        <v>15301</v>
      </c>
      <c r="AB16" s="185" t="s">
        <v>447</v>
      </c>
      <c r="AC16" s="185"/>
      <c r="AD16" s="185" t="s">
        <v>129</v>
      </c>
      <c r="AE16" s="185"/>
      <c r="AF16" s="185" t="s">
        <v>381</v>
      </c>
      <c r="AG16" s="185"/>
      <c r="AH16" s="185" t="s">
        <v>154</v>
      </c>
      <c r="AI16" s="185" t="s">
        <v>64</v>
      </c>
      <c r="AJ16" s="185"/>
      <c r="AK16" s="185"/>
      <c r="AL16" s="185" t="s">
        <v>597</v>
      </c>
      <c r="AM16" s="185">
        <v>15848177940</v>
      </c>
      <c r="AN16" s="185"/>
      <c r="AO16" s="185"/>
      <c r="AP16" s="185"/>
      <c r="AQ16" s="186"/>
      <c r="AR16" s="186"/>
      <c r="AS16" s="185"/>
      <c r="AT16" s="186"/>
      <c r="AU16" s="186"/>
      <c r="AV16" s="186" t="s">
        <v>598</v>
      </c>
      <c r="AW16" s="186" t="s">
        <v>386</v>
      </c>
      <c r="AX16" s="236" t="s">
        <v>379</v>
      </c>
      <c r="AY16" s="236" t="s">
        <v>756</v>
      </c>
      <c r="AZ16" s="237" t="s">
        <v>599</v>
      </c>
      <c r="BA16" s="237" t="s">
        <v>600</v>
      </c>
      <c r="BB16" s="237" t="s">
        <v>579</v>
      </c>
      <c r="BC16" s="238" t="s">
        <v>386</v>
      </c>
      <c r="BD16" s="238"/>
      <c r="BE16" s="238"/>
      <c r="BF16" s="238"/>
      <c r="BG16" s="238"/>
      <c r="BH16" s="238"/>
      <c r="BI16" s="238"/>
      <c r="BJ16" s="238"/>
      <c r="BK16" s="238"/>
      <c r="BL16" s="239" t="str">
        <f t="shared" si="0"/>
        <v>办结</v>
      </c>
      <c r="BM16" s="238" t="s">
        <v>379</v>
      </c>
      <c r="BN16" s="238"/>
      <c r="BO16" s="238"/>
      <c r="BP16" s="239" t="s">
        <v>394</v>
      </c>
      <c r="BQ16" s="238"/>
      <c r="BR16" s="238"/>
      <c r="BS16" s="239" t="s">
        <v>394</v>
      </c>
      <c r="BT16" s="239"/>
      <c r="BU16" s="239"/>
      <c r="BV16" s="239"/>
      <c r="BW16" s="239"/>
      <c r="BX16" s="239" t="s">
        <v>394</v>
      </c>
      <c r="BY16" s="239" t="s">
        <v>394</v>
      </c>
      <c r="BZ16" s="238"/>
      <c r="CA16" s="238"/>
      <c r="CB16" s="239" t="s">
        <v>379</v>
      </c>
      <c r="CC16" s="238"/>
      <c r="CD16" s="237"/>
      <c r="CE16" s="239" t="s">
        <v>379</v>
      </c>
      <c r="CF16" s="238"/>
      <c r="CG16" s="237" t="s">
        <v>601</v>
      </c>
      <c r="CH16" s="239" t="s">
        <v>394</v>
      </c>
      <c r="CI16" s="238"/>
      <c r="CJ16" s="238"/>
      <c r="CK16" s="239" t="s">
        <v>394</v>
      </c>
      <c r="CL16" s="238"/>
      <c r="CM16" s="238"/>
      <c r="CN16" s="239" t="s">
        <v>394</v>
      </c>
      <c r="CO16" s="238"/>
      <c r="CP16" s="238"/>
      <c r="CQ16" s="239" t="s">
        <v>394</v>
      </c>
      <c r="CR16" s="238"/>
      <c r="CS16" s="238"/>
      <c r="CT16" s="227"/>
      <c r="CU16" s="227"/>
      <c r="CV16" s="227"/>
      <c r="CW16" s="227"/>
      <c r="CX16" s="227"/>
    </row>
    <row r="17" s="179" customFormat="1" ht="74" hidden="1" customHeight="1" spans="1:105">
      <c r="A17" s="185">
        <v>10</v>
      </c>
      <c r="B17" s="185" t="s">
        <v>145</v>
      </c>
      <c r="C17" s="186" t="s">
        <v>557</v>
      </c>
      <c r="D17" s="186" t="s">
        <v>374</v>
      </c>
      <c r="E17" s="185" t="s">
        <v>595</v>
      </c>
      <c r="F17" s="185" t="s">
        <v>406</v>
      </c>
      <c r="G17" s="185"/>
      <c r="H17" s="185" t="s">
        <v>133</v>
      </c>
      <c r="I17" s="185">
        <v>202105</v>
      </c>
      <c r="J17" s="185">
        <v>202404</v>
      </c>
      <c r="K17" s="185">
        <v>202510</v>
      </c>
      <c r="L17" s="185" t="s">
        <v>14</v>
      </c>
      <c r="M17" s="185"/>
      <c r="N17" s="185"/>
      <c r="O17" s="185" t="s">
        <v>433</v>
      </c>
      <c r="P17" s="185" t="s">
        <v>574</v>
      </c>
      <c r="Q17" s="185" t="s">
        <v>379</v>
      </c>
      <c r="R17" s="185" t="s">
        <v>427</v>
      </c>
      <c r="S17" s="185" t="s">
        <v>493</v>
      </c>
      <c r="T17" s="185" t="s">
        <v>379</v>
      </c>
      <c r="U17" s="185" t="s">
        <v>386</v>
      </c>
      <c r="V17" s="185"/>
      <c r="W17" s="185" t="s">
        <v>15</v>
      </c>
      <c r="X17" s="185"/>
      <c r="Y17" s="185"/>
      <c r="Z17" s="185">
        <v>30000</v>
      </c>
      <c r="AA17" s="185">
        <v>15000</v>
      </c>
      <c r="AB17" s="185">
        <v>3</v>
      </c>
      <c r="AC17" s="185"/>
      <c r="AD17" s="185" t="s">
        <v>129</v>
      </c>
      <c r="AE17" s="185"/>
      <c r="AF17" s="185" t="s">
        <v>559</v>
      </c>
      <c r="AG17" s="185" t="s">
        <v>560</v>
      </c>
      <c r="AH17" s="185" t="s">
        <v>146</v>
      </c>
      <c r="AI17" s="185" t="s">
        <v>147</v>
      </c>
      <c r="AJ17" s="185"/>
      <c r="AK17" s="185"/>
      <c r="AL17" s="186" t="s">
        <v>575</v>
      </c>
      <c r="AM17" s="186">
        <v>17678032434</v>
      </c>
      <c r="AN17" s="186">
        <v>30</v>
      </c>
      <c r="AO17" s="186"/>
      <c r="AP17" s="186"/>
      <c r="AQ17" s="186"/>
      <c r="AR17" s="186"/>
      <c r="AS17" s="186"/>
      <c r="AT17" s="186" t="s">
        <v>379</v>
      </c>
      <c r="AU17" s="186" t="s">
        <v>379</v>
      </c>
      <c r="AV17" s="186" t="s">
        <v>576</v>
      </c>
      <c r="AW17" s="186" t="s">
        <v>379</v>
      </c>
      <c r="AX17" s="236" t="s">
        <v>379</v>
      </c>
      <c r="AY17" s="236" t="s">
        <v>756</v>
      </c>
      <c r="AZ17" s="237" t="s">
        <v>577</v>
      </c>
      <c r="BA17" s="237" t="s">
        <v>578</v>
      </c>
      <c r="BB17" s="237" t="s">
        <v>579</v>
      </c>
      <c r="BC17" s="238" t="s">
        <v>386</v>
      </c>
      <c r="BD17" s="240"/>
      <c r="BE17" s="240"/>
      <c r="BF17" s="240"/>
      <c r="BG17" s="240"/>
      <c r="BH17" s="240"/>
      <c r="BI17" s="240"/>
      <c r="BJ17" s="240"/>
      <c r="BK17" s="238"/>
      <c r="BL17" s="239" t="str">
        <f t="shared" si="0"/>
        <v>办结</v>
      </c>
      <c r="BM17" s="239" t="s">
        <v>379</v>
      </c>
      <c r="BN17" s="239" t="s">
        <v>387</v>
      </c>
      <c r="BO17" s="239"/>
      <c r="BP17" s="239" t="s">
        <v>394</v>
      </c>
      <c r="BQ17" s="239"/>
      <c r="BR17" s="239"/>
      <c r="BS17" s="239" t="s">
        <v>379</v>
      </c>
      <c r="BT17" s="239" t="s">
        <v>390</v>
      </c>
      <c r="BU17" s="239"/>
      <c r="BV17" s="239"/>
      <c r="BW17" s="239"/>
      <c r="BX17" s="239" t="s">
        <v>394</v>
      </c>
      <c r="BY17" s="239" t="s">
        <v>394</v>
      </c>
      <c r="BZ17" s="239"/>
      <c r="CA17" s="239"/>
      <c r="CB17" s="239" t="s">
        <v>394</v>
      </c>
      <c r="CC17" s="239" t="s">
        <v>387</v>
      </c>
      <c r="CD17" s="239"/>
      <c r="CE17" s="239" t="s">
        <v>394</v>
      </c>
      <c r="CF17" s="239" t="s">
        <v>387</v>
      </c>
      <c r="CG17" s="239"/>
      <c r="CH17" s="239" t="s">
        <v>394</v>
      </c>
      <c r="CI17" s="239"/>
      <c r="CJ17" s="239"/>
      <c r="CK17" s="239" t="s">
        <v>394</v>
      </c>
      <c r="CL17" s="239"/>
      <c r="CM17" s="239"/>
      <c r="CN17" s="239" t="s">
        <v>394</v>
      </c>
      <c r="CO17" s="239"/>
      <c r="CP17" s="239"/>
      <c r="CQ17" s="239" t="s">
        <v>394</v>
      </c>
      <c r="CR17" s="239"/>
      <c r="CS17" s="239"/>
      <c r="CT17" s="221" t="s">
        <v>386</v>
      </c>
      <c r="CU17" s="221"/>
      <c r="CV17" s="221"/>
      <c r="CW17" s="221"/>
      <c r="CX17" s="221"/>
      <c r="CZ17" s="223">
        <f t="shared" si="3"/>
        <v>3</v>
      </c>
      <c r="DA17" s="223">
        <f t="shared" si="4"/>
        <v>1.5</v>
      </c>
    </row>
    <row r="18" s="179" customFormat="1" ht="74" hidden="1" customHeight="1" spans="1:102">
      <c r="A18" s="185">
        <v>11</v>
      </c>
      <c r="B18" s="185" t="s">
        <v>155</v>
      </c>
      <c r="C18" s="185" t="s">
        <v>602</v>
      </c>
      <c r="D18" s="186" t="s">
        <v>374</v>
      </c>
      <c r="E18" s="185" t="s">
        <v>503</v>
      </c>
      <c r="F18" s="185" t="s">
        <v>406</v>
      </c>
      <c r="G18" s="185" t="s">
        <v>565</v>
      </c>
      <c r="H18" s="185">
        <v>2024</v>
      </c>
      <c r="I18" s="185"/>
      <c r="J18" s="185"/>
      <c r="K18" s="185">
        <v>202412</v>
      </c>
      <c r="L18" s="185" t="s">
        <v>14</v>
      </c>
      <c r="M18" s="185"/>
      <c r="N18" s="185"/>
      <c r="O18" s="185" t="s">
        <v>377</v>
      </c>
      <c r="P18" s="185" t="s">
        <v>378</v>
      </c>
      <c r="Q18" s="185"/>
      <c r="R18" s="185"/>
      <c r="S18" s="186"/>
      <c r="T18" s="185" t="s">
        <v>379</v>
      </c>
      <c r="U18" s="185" t="s">
        <v>379</v>
      </c>
      <c r="V18" s="185"/>
      <c r="W18" s="185" t="s">
        <v>15</v>
      </c>
      <c r="X18" s="185"/>
      <c r="Y18" s="185"/>
      <c r="Z18" s="185">
        <v>15000</v>
      </c>
      <c r="AA18" s="185">
        <v>15000</v>
      </c>
      <c r="AB18" s="185" t="s">
        <v>447</v>
      </c>
      <c r="AC18" s="185"/>
      <c r="AD18" s="185" t="s">
        <v>129</v>
      </c>
      <c r="AE18" s="185"/>
      <c r="AF18" s="185" t="s">
        <v>381</v>
      </c>
      <c r="AG18" s="185"/>
      <c r="AH18" s="185" t="s">
        <v>156</v>
      </c>
      <c r="AI18" s="185" t="s">
        <v>157</v>
      </c>
      <c r="AJ18" s="185"/>
      <c r="AK18" s="185"/>
      <c r="AL18" s="185" t="s">
        <v>604</v>
      </c>
      <c r="AM18" s="186">
        <v>18686155174</v>
      </c>
      <c r="AN18" s="185"/>
      <c r="AO18" s="185"/>
      <c r="AP18" s="185"/>
      <c r="AQ18" s="186"/>
      <c r="AR18" s="186"/>
      <c r="AS18" s="185"/>
      <c r="AT18" s="186"/>
      <c r="AU18" s="186"/>
      <c r="AV18" s="186" t="s">
        <v>605</v>
      </c>
      <c r="AW18" s="186"/>
      <c r="AX18" s="236" t="s">
        <v>379</v>
      </c>
      <c r="AY18" s="236" t="s">
        <v>735</v>
      </c>
      <c r="AZ18" s="237" t="s">
        <v>606</v>
      </c>
      <c r="BA18" s="237"/>
      <c r="BB18" s="237"/>
      <c r="BC18" s="238" t="s">
        <v>386</v>
      </c>
      <c r="BD18" s="238"/>
      <c r="BE18" s="238"/>
      <c r="BF18" s="238"/>
      <c r="BG18" s="238"/>
      <c r="BH18" s="238"/>
      <c r="BI18" s="238"/>
      <c r="BJ18" s="238"/>
      <c r="BK18" s="238"/>
      <c r="BL18" s="239" t="str">
        <f t="shared" si="0"/>
        <v>办结</v>
      </c>
      <c r="BM18" s="238" t="s">
        <v>379</v>
      </c>
      <c r="BN18" s="238"/>
      <c r="BO18" s="238"/>
      <c r="BP18" s="239" t="s">
        <v>394</v>
      </c>
      <c r="BQ18" s="238"/>
      <c r="BR18" s="238"/>
      <c r="BS18" s="239" t="s">
        <v>394</v>
      </c>
      <c r="BT18" s="239"/>
      <c r="BU18" s="239"/>
      <c r="BV18" s="239"/>
      <c r="BW18" s="239"/>
      <c r="BX18" s="239" t="s">
        <v>394</v>
      </c>
      <c r="BY18" s="239" t="s">
        <v>394</v>
      </c>
      <c r="BZ18" s="238"/>
      <c r="CA18" s="238"/>
      <c r="CB18" s="239" t="s">
        <v>394</v>
      </c>
      <c r="CC18" s="238"/>
      <c r="CD18" s="238"/>
      <c r="CE18" s="239" t="s">
        <v>394</v>
      </c>
      <c r="CF18" s="238"/>
      <c r="CG18" s="238"/>
      <c r="CH18" s="239" t="s">
        <v>394</v>
      </c>
      <c r="CI18" s="238"/>
      <c r="CJ18" s="238"/>
      <c r="CK18" s="239" t="s">
        <v>394</v>
      </c>
      <c r="CL18" s="238"/>
      <c r="CM18" s="238"/>
      <c r="CN18" s="239" t="s">
        <v>394</v>
      </c>
      <c r="CO18" s="238"/>
      <c r="CP18" s="238"/>
      <c r="CQ18" s="239" t="s">
        <v>394</v>
      </c>
      <c r="CR18" s="238"/>
      <c r="CS18" s="238"/>
      <c r="CT18" s="227"/>
      <c r="CU18" s="227"/>
      <c r="CV18" s="227"/>
      <c r="CW18" s="227"/>
      <c r="CX18" s="227"/>
    </row>
    <row r="19" s="179" customFormat="1" ht="90" hidden="1" customHeight="1" spans="1:102">
      <c r="A19" s="185">
        <v>12</v>
      </c>
      <c r="B19" s="185" t="s">
        <v>158</v>
      </c>
      <c r="C19" s="185" t="s">
        <v>757</v>
      </c>
      <c r="D19" s="186" t="s">
        <v>374</v>
      </c>
      <c r="E19" s="185" t="s">
        <v>503</v>
      </c>
      <c r="F19" s="185" t="s">
        <v>406</v>
      </c>
      <c r="G19" s="185" t="s">
        <v>596</v>
      </c>
      <c r="H19" s="206">
        <v>2024</v>
      </c>
      <c r="I19" s="185"/>
      <c r="J19" s="185">
        <v>202403</v>
      </c>
      <c r="K19" s="185">
        <v>202412</v>
      </c>
      <c r="L19" s="185" t="s">
        <v>14</v>
      </c>
      <c r="M19" s="185"/>
      <c r="N19" s="185"/>
      <c r="O19" s="185" t="s">
        <v>433</v>
      </c>
      <c r="P19" s="185" t="s">
        <v>378</v>
      </c>
      <c r="Q19" s="185" t="s">
        <v>379</v>
      </c>
      <c r="R19" s="185" t="s">
        <v>427</v>
      </c>
      <c r="S19" s="185" t="s">
        <v>380</v>
      </c>
      <c r="T19" s="185" t="s">
        <v>379</v>
      </c>
      <c r="U19" s="185" t="s">
        <v>379</v>
      </c>
      <c r="V19" s="185"/>
      <c r="W19" s="185" t="s">
        <v>15</v>
      </c>
      <c r="X19" s="185"/>
      <c r="Y19" s="185"/>
      <c r="Z19" s="185">
        <v>13000</v>
      </c>
      <c r="AA19" s="185">
        <v>11000</v>
      </c>
      <c r="AB19" s="185">
        <v>4</v>
      </c>
      <c r="AC19" s="185"/>
      <c r="AD19" s="185" t="s">
        <v>129</v>
      </c>
      <c r="AE19" s="185"/>
      <c r="AF19" s="185" t="s">
        <v>381</v>
      </c>
      <c r="AG19" s="185"/>
      <c r="AH19" s="185" t="s">
        <v>159</v>
      </c>
      <c r="AI19" s="185" t="s">
        <v>160</v>
      </c>
      <c r="AJ19" s="185"/>
      <c r="AK19" s="185"/>
      <c r="AL19" s="185" t="s">
        <v>758</v>
      </c>
      <c r="AM19" s="185">
        <v>18647215534</v>
      </c>
      <c r="AN19" s="185"/>
      <c r="AO19" s="185"/>
      <c r="AP19" s="185"/>
      <c r="AQ19" s="186"/>
      <c r="AR19" s="186"/>
      <c r="AS19" s="185"/>
      <c r="AT19" s="186" t="s">
        <v>379</v>
      </c>
      <c r="AU19" s="186" t="s">
        <v>379</v>
      </c>
      <c r="AV19" s="186" t="s">
        <v>759</v>
      </c>
      <c r="AW19" s="186"/>
      <c r="AX19" s="236" t="s">
        <v>379</v>
      </c>
      <c r="AY19" s="236" t="s">
        <v>720</v>
      </c>
      <c r="AZ19" s="237" t="s">
        <v>760</v>
      </c>
      <c r="BA19" s="237"/>
      <c r="BB19" s="237" t="s">
        <v>761</v>
      </c>
      <c r="BC19" s="238" t="s">
        <v>386</v>
      </c>
      <c r="BD19" s="238"/>
      <c r="BE19" s="238"/>
      <c r="BF19" s="238"/>
      <c r="BG19" s="238"/>
      <c r="BH19" s="238"/>
      <c r="BI19" s="238"/>
      <c r="BJ19" s="238"/>
      <c r="BK19" s="238"/>
      <c r="BL19" s="239" t="str">
        <f t="shared" si="0"/>
        <v/>
      </c>
      <c r="BM19" s="238" t="s">
        <v>379</v>
      </c>
      <c r="BN19" s="238"/>
      <c r="BO19" s="238"/>
      <c r="BP19" s="239" t="s">
        <v>394</v>
      </c>
      <c r="BQ19" s="238"/>
      <c r="BR19" s="238"/>
      <c r="BS19" s="239" t="s">
        <v>394</v>
      </c>
      <c r="BT19" s="239"/>
      <c r="BU19" s="239"/>
      <c r="BV19" s="239"/>
      <c r="BW19" s="239"/>
      <c r="BX19" s="239" t="s">
        <v>394</v>
      </c>
      <c r="BY19" s="239" t="s">
        <v>394</v>
      </c>
      <c r="BZ19" s="238"/>
      <c r="CA19" s="238"/>
      <c r="CB19" s="238" t="s">
        <v>386</v>
      </c>
      <c r="CC19" s="238"/>
      <c r="CD19" s="238" t="s">
        <v>762</v>
      </c>
      <c r="CE19" s="238" t="s">
        <v>379</v>
      </c>
      <c r="CF19" s="238"/>
      <c r="CG19" s="238"/>
      <c r="CH19" s="239" t="s">
        <v>394</v>
      </c>
      <c r="CI19" s="238"/>
      <c r="CJ19" s="238"/>
      <c r="CK19" s="239" t="s">
        <v>394</v>
      </c>
      <c r="CL19" s="238"/>
      <c r="CM19" s="238"/>
      <c r="CN19" s="239" t="s">
        <v>394</v>
      </c>
      <c r="CO19" s="238"/>
      <c r="CP19" s="238"/>
      <c r="CQ19" s="239" t="s">
        <v>394</v>
      </c>
      <c r="CR19" s="238"/>
      <c r="CS19" s="238"/>
      <c r="CT19" s="227"/>
      <c r="CU19" s="227"/>
      <c r="CV19" s="227"/>
      <c r="CW19" s="227"/>
      <c r="CX19" s="227"/>
    </row>
    <row r="20" s="179" customFormat="1" ht="74" hidden="1" customHeight="1" spans="1:105">
      <c r="A20" s="185">
        <v>13</v>
      </c>
      <c r="B20" s="185" t="s">
        <v>148</v>
      </c>
      <c r="C20" s="185" t="s">
        <v>580</v>
      </c>
      <c r="D20" s="186" t="s">
        <v>374</v>
      </c>
      <c r="E20" s="185" t="s">
        <v>414</v>
      </c>
      <c r="F20" s="185" t="s">
        <v>406</v>
      </c>
      <c r="G20" s="185" t="s">
        <v>565</v>
      </c>
      <c r="H20" s="185" t="s">
        <v>133</v>
      </c>
      <c r="I20" s="185"/>
      <c r="J20" s="185">
        <v>202405</v>
      </c>
      <c r="K20" s="185">
        <v>202512</v>
      </c>
      <c r="L20" s="185" t="s">
        <v>14</v>
      </c>
      <c r="M20" s="185"/>
      <c r="N20" s="185"/>
      <c r="O20" s="185" t="s">
        <v>377</v>
      </c>
      <c r="P20" s="185" t="s">
        <v>378</v>
      </c>
      <c r="Q20" s="185"/>
      <c r="R20" s="185"/>
      <c r="S20" s="185" t="s">
        <v>380</v>
      </c>
      <c r="T20" s="185" t="s">
        <v>379</v>
      </c>
      <c r="U20" s="185" t="s">
        <v>379</v>
      </c>
      <c r="V20" s="185"/>
      <c r="W20" s="185" t="s">
        <v>15</v>
      </c>
      <c r="X20" s="185"/>
      <c r="Y20" s="185"/>
      <c r="Z20" s="185">
        <v>20000</v>
      </c>
      <c r="AA20" s="185">
        <v>10000</v>
      </c>
      <c r="AB20" s="185" t="s">
        <v>447</v>
      </c>
      <c r="AC20" s="185"/>
      <c r="AD20" s="185" t="s">
        <v>129</v>
      </c>
      <c r="AE20" s="185"/>
      <c r="AF20" s="185" t="s">
        <v>559</v>
      </c>
      <c r="AG20" s="185" t="s">
        <v>382</v>
      </c>
      <c r="AH20" s="185" t="s">
        <v>149</v>
      </c>
      <c r="AI20" s="185" t="s">
        <v>144</v>
      </c>
      <c r="AJ20" s="185"/>
      <c r="AK20" s="185"/>
      <c r="AL20" s="185" t="s">
        <v>582</v>
      </c>
      <c r="AM20" s="185">
        <v>17372739449</v>
      </c>
      <c r="AN20" s="185">
        <v>69</v>
      </c>
      <c r="AO20" s="185"/>
      <c r="AP20" s="185"/>
      <c r="AQ20" s="186"/>
      <c r="AR20" s="186"/>
      <c r="AS20" s="185"/>
      <c r="AT20" s="186"/>
      <c r="AU20" s="186"/>
      <c r="AV20" s="186" t="s">
        <v>583</v>
      </c>
      <c r="AW20" s="186" t="s">
        <v>379</v>
      </c>
      <c r="AX20" s="236" t="s">
        <v>379</v>
      </c>
      <c r="AY20" s="236" t="s">
        <v>711</v>
      </c>
      <c r="AZ20" s="237" t="s">
        <v>584</v>
      </c>
      <c r="BA20" s="237"/>
      <c r="BB20" s="237" t="s">
        <v>585</v>
      </c>
      <c r="BC20" s="238" t="s">
        <v>386</v>
      </c>
      <c r="BD20" s="238"/>
      <c r="BE20" s="238"/>
      <c r="BF20" s="238"/>
      <c r="BG20" s="238"/>
      <c r="BH20" s="238"/>
      <c r="BI20" s="238"/>
      <c r="BJ20" s="238"/>
      <c r="BK20" s="238"/>
      <c r="BL20" s="239" t="str">
        <f t="shared" si="0"/>
        <v>办结</v>
      </c>
      <c r="BM20" s="238" t="s">
        <v>379</v>
      </c>
      <c r="BN20" s="238" t="s">
        <v>387</v>
      </c>
      <c r="BO20" s="238"/>
      <c r="BP20" s="238" t="str">
        <f t="shared" ref="BP20:BP25" si="5">BS20</f>
        <v>是</v>
      </c>
      <c r="BQ20" s="238" t="s">
        <v>388</v>
      </c>
      <c r="BR20" s="238" t="s">
        <v>573</v>
      </c>
      <c r="BS20" s="238" t="s">
        <v>379</v>
      </c>
      <c r="BT20" s="239" t="s">
        <v>390</v>
      </c>
      <c r="BU20" s="238"/>
      <c r="BV20" s="238"/>
      <c r="BW20" s="238"/>
      <c r="BX20" s="239" t="s">
        <v>394</v>
      </c>
      <c r="BY20" s="239" t="s">
        <v>394</v>
      </c>
      <c r="BZ20" s="238" t="s">
        <v>388</v>
      </c>
      <c r="CA20" s="238"/>
      <c r="CB20" s="238" t="s">
        <v>394</v>
      </c>
      <c r="CC20" s="238" t="s">
        <v>387</v>
      </c>
      <c r="CD20" s="238"/>
      <c r="CE20" s="238" t="s">
        <v>394</v>
      </c>
      <c r="CF20" s="238" t="s">
        <v>387</v>
      </c>
      <c r="CG20" s="238"/>
      <c r="CH20" s="238" t="s">
        <v>394</v>
      </c>
      <c r="CI20" s="238"/>
      <c r="CJ20" s="238"/>
      <c r="CK20" s="238" t="s">
        <v>394</v>
      </c>
      <c r="CL20" s="238"/>
      <c r="CM20" s="238"/>
      <c r="CN20" s="238" t="s">
        <v>394</v>
      </c>
      <c r="CO20" s="238"/>
      <c r="CP20" s="238"/>
      <c r="CQ20" s="238" t="s">
        <v>394</v>
      </c>
      <c r="CR20" s="238"/>
      <c r="CS20" s="238"/>
      <c r="CT20" s="227" t="s">
        <v>586</v>
      </c>
      <c r="CU20" s="226"/>
      <c r="CV20" s="226"/>
      <c r="CW20" s="226"/>
      <c r="CX20" s="226"/>
      <c r="CZ20" s="223">
        <f t="shared" si="3"/>
        <v>2</v>
      </c>
      <c r="DA20" s="223">
        <f t="shared" si="4"/>
        <v>1</v>
      </c>
    </row>
    <row r="21" s="179" customFormat="1" ht="74" hidden="1" customHeight="1" spans="1:102">
      <c r="A21" s="185" t="s">
        <v>763</v>
      </c>
      <c r="B21" s="185" t="s">
        <v>764</v>
      </c>
      <c r="C21" s="185" t="s">
        <v>557</v>
      </c>
      <c r="D21" s="186" t="s">
        <v>374</v>
      </c>
      <c r="E21" s="185" t="s">
        <v>414</v>
      </c>
      <c r="F21" s="185" t="s">
        <v>406</v>
      </c>
      <c r="G21" s="185" t="s">
        <v>730</v>
      </c>
      <c r="H21" s="185" t="s">
        <v>133</v>
      </c>
      <c r="I21" s="185">
        <v>202405</v>
      </c>
      <c r="J21" s="185">
        <v>202405</v>
      </c>
      <c r="K21" s="185">
        <v>202512</v>
      </c>
      <c r="L21" s="185" t="s">
        <v>95</v>
      </c>
      <c r="M21" s="185"/>
      <c r="N21" s="185"/>
      <c r="O21" s="185" t="s">
        <v>510</v>
      </c>
      <c r="P21" s="185"/>
      <c r="Q21" s="185"/>
      <c r="R21" s="185"/>
      <c r="S21" s="186" t="s">
        <v>510</v>
      </c>
      <c r="T21" s="185" t="s">
        <v>386</v>
      </c>
      <c r="U21" s="185" t="s">
        <v>386</v>
      </c>
      <c r="V21" s="185"/>
      <c r="W21" s="185" t="s">
        <v>69</v>
      </c>
      <c r="X21" s="185"/>
      <c r="Y21" s="185"/>
      <c r="Z21" s="185">
        <v>8000</v>
      </c>
      <c r="AA21" s="185">
        <v>5000</v>
      </c>
      <c r="AB21" s="185" t="s">
        <v>447</v>
      </c>
      <c r="AC21" s="185" t="s">
        <v>511</v>
      </c>
      <c r="AD21" s="185" t="s">
        <v>129</v>
      </c>
      <c r="AE21" s="185" t="s">
        <v>658</v>
      </c>
      <c r="AF21" s="185" t="s">
        <v>569</v>
      </c>
      <c r="AG21" s="185" t="s">
        <v>382</v>
      </c>
      <c r="AH21" s="185" t="s">
        <v>765</v>
      </c>
      <c r="AI21" s="185" t="s">
        <v>97</v>
      </c>
      <c r="AJ21" s="185" t="s">
        <v>406</v>
      </c>
      <c r="AK21" s="185">
        <v>13904725427</v>
      </c>
      <c r="AL21" s="185" t="s">
        <v>414</v>
      </c>
      <c r="AM21" s="185">
        <v>13848529557</v>
      </c>
      <c r="AN21" s="185"/>
      <c r="AO21" s="185"/>
      <c r="AP21" s="185"/>
      <c r="AQ21" s="186"/>
      <c r="AR21" s="186"/>
      <c r="AS21" s="185"/>
      <c r="AT21" s="186"/>
      <c r="AU21" s="186"/>
      <c r="AV21" s="186" t="s">
        <v>766</v>
      </c>
      <c r="AW21" s="186" t="s">
        <v>379</v>
      </c>
      <c r="AX21" s="236" t="s">
        <v>386</v>
      </c>
      <c r="AY21" s="236" t="s">
        <v>694</v>
      </c>
      <c r="AZ21" s="237" t="s">
        <v>767</v>
      </c>
      <c r="BA21" s="237" t="s">
        <v>733</v>
      </c>
      <c r="BB21" s="237" t="s">
        <v>585</v>
      </c>
      <c r="BC21" s="238" t="s">
        <v>386</v>
      </c>
      <c r="BD21" s="238"/>
      <c r="BE21" s="238"/>
      <c r="BF21" s="238"/>
      <c r="BG21" s="238"/>
      <c r="BH21" s="238"/>
      <c r="BI21" s="238"/>
      <c r="BJ21" s="238"/>
      <c r="BK21" s="237"/>
      <c r="BL21" s="239" t="str">
        <f t="shared" si="0"/>
        <v/>
      </c>
      <c r="BM21" s="238" t="s">
        <v>386</v>
      </c>
      <c r="BN21" s="238" t="s">
        <v>387</v>
      </c>
      <c r="BO21" s="238" t="s">
        <v>768</v>
      </c>
      <c r="BP21" s="238" t="str">
        <f t="shared" si="5"/>
        <v>无需办理</v>
      </c>
      <c r="BQ21" s="238" t="s">
        <v>388</v>
      </c>
      <c r="BR21" s="238" t="s">
        <v>573</v>
      </c>
      <c r="BS21" s="238" t="s">
        <v>394</v>
      </c>
      <c r="BT21" s="238"/>
      <c r="BU21" s="238"/>
      <c r="BV21" s="238"/>
      <c r="BW21" s="238"/>
      <c r="BX21" s="239" t="s">
        <v>394</v>
      </c>
      <c r="BY21" s="239" t="s">
        <v>394</v>
      </c>
      <c r="BZ21" s="238" t="s">
        <v>388</v>
      </c>
      <c r="CA21" s="238" t="s">
        <v>573</v>
      </c>
      <c r="CB21" s="238" t="s">
        <v>394</v>
      </c>
      <c r="CC21" s="238" t="s">
        <v>387</v>
      </c>
      <c r="CD21" s="238"/>
      <c r="CE21" s="238" t="s">
        <v>394</v>
      </c>
      <c r="CF21" s="238" t="s">
        <v>387</v>
      </c>
      <c r="CG21" s="238"/>
      <c r="CH21" s="238" t="s">
        <v>394</v>
      </c>
      <c r="CI21" s="238"/>
      <c r="CJ21" s="238"/>
      <c r="CK21" s="238" t="s">
        <v>394</v>
      </c>
      <c r="CL21" s="238"/>
      <c r="CM21" s="238"/>
      <c r="CN21" s="239" t="s">
        <v>394</v>
      </c>
      <c r="CO21" s="238"/>
      <c r="CP21" s="238"/>
      <c r="CQ21" s="238" t="s">
        <v>394</v>
      </c>
      <c r="CR21" s="238"/>
      <c r="CS21" s="238"/>
      <c r="CT21" s="227"/>
      <c r="CU21" s="226"/>
      <c r="CV21" s="226"/>
      <c r="CW21" s="226"/>
      <c r="CX21" s="226"/>
    </row>
    <row r="22" s="179" customFormat="1" ht="74" hidden="1" customHeight="1" spans="1:102">
      <c r="A22" s="185" t="s">
        <v>769</v>
      </c>
      <c r="B22" s="185" t="s">
        <v>770</v>
      </c>
      <c r="C22" s="185" t="s">
        <v>771</v>
      </c>
      <c r="D22" s="186" t="s">
        <v>374</v>
      </c>
      <c r="E22" s="185" t="s">
        <v>414</v>
      </c>
      <c r="F22" s="185" t="s">
        <v>406</v>
      </c>
      <c r="G22" s="185"/>
      <c r="H22" s="185">
        <v>2024</v>
      </c>
      <c r="I22" s="185">
        <v>202308</v>
      </c>
      <c r="J22" s="185">
        <v>202404</v>
      </c>
      <c r="K22" s="185">
        <v>202410</v>
      </c>
      <c r="L22" s="185" t="s">
        <v>95</v>
      </c>
      <c r="M22" s="185"/>
      <c r="N22" s="185"/>
      <c r="O22" s="185" t="s">
        <v>510</v>
      </c>
      <c r="P22" s="185"/>
      <c r="Q22" s="185"/>
      <c r="R22" s="185"/>
      <c r="S22" s="186" t="s">
        <v>510</v>
      </c>
      <c r="T22" s="185" t="s">
        <v>386</v>
      </c>
      <c r="U22" s="185" t="s">
        <v>386</v>
      </c>
      <c r="V22" s="185"/>
      <c r="W22" s="185" t="s">
        <v>69</v>
      </c>
      <c r="X22" s="185"/>
      <c r="Y22" s="185"/>
      <c r="Z22" s="185">
        <v>5438.4</v>
      </c>
      <c r="AA22" s="185">
        <v>3500</v>
      </c>
      <c r="AB22" s="185" t="s">
        <v>447</v>
      </c>
      <c r="AC22" s="185" t="s">
        <v>511</v>
      </c>
      <c r="AD22" s="185" t="s">
        <v>129</v>
      </c>
      <c r="AE22" s="185" t="s">
        <v>495</v>
      </c>
      <c r="AF22" s="185" t="s">
        <v>569</v>
      </c>
      <c r="AG22" s="185" t="s">
        <v>382</v>
      </c>
      <c r="AH22" s="185" t="s">
        <v>772</v>
      </c>
      <c r="AI22" s="185" t="s">
        <v>97</v>
      </c>
      <c r="AJ22" s="185" t="s">
        <v>406</v>
      </c>
      <c r="AK22" s="185">
        <v>13904725427</v>
      </c>
      <c r="AL22" s="185" t="s">
        <v>414</v>
      </c>
      <c r="AM22" s="185">
        <v>13848529557</v>
      </c>
      <c r="AN22" s="185">
        <v>100.43</v>
      </c>
      <c r="AO22" s="185"/>
      <c r="AP22" s="185"/>
      <c r="AQ22" s="186"/>
      <c r="AR22" s="186"/>
      <c r="AS22" s="185"/>
      <c r="AT22" s="186"/>
      <c r="AU22" s="186"/>
      <c r="AV22" s="186" t="s">
        <v>773</v>
      </c>
      <c r="AW22" s="186" t="s">
        <v>386</v>
      </c>
      <c r="AX22" s="236" t="s">
        <v>386</v>
      </c>
      <c r="AY22" s="236" t="s">
        <v>694</v>
      </c>
      <c r="AZ22" s="237" t="s">
        <v>774</v>
      </c>
      <c r="BA22" s="237" t="s">
        <v>775</v>
      </c>
      <c r="BB22" s="237" t="s">
        <v>776</v>
      </c>
      <c r="BC22" s="238" t="s">
        <v>386</v>
      </c>
      <c r="BD22" s="238"/>
      <c r="BE22" s="238"/>
      <c r="BF22" s="238"/>
      <c r="BG22" s="238"/>
      <c r="BH22" s="238"/>
      <c r="BI22" s="238"/>
      <c r="BJ22" s="238"/>
      <c r="BK22" s="238"/>
      <c r="BL22" s="239" t="str">
        <f t="shared" si="0"/>
        <v>办结</v>
      </c>
      <c r="BM22" s="238" t="s">
        <v>379</v>
      </c>
      <c r="BN22" s="238" t="s">
        <v>387</v>
      </c>
      <c r="BO22" s="238"/>
      <c r="BP22" s="238" t="str">
        <f t="shared" si="5"/>
        <v>无需办理</v>
      </c>
      <c r="BQ22" s="238" t="s">
        <v>388</v>
      </c>
      <c r="BR22" s="238" t="s">
        <v>573</v>
      </c>
      <c r="BS22" s="239" t="s">
        <v>394</v>
      </c>
      <c r="BT22" s="239"/>
      <c r="BU22" s="239"/>
      <c r="BV22" s="239"/>
      <c r="BW22" s="239"/>
      <c r="BX22" s="239" t="s">
        <v>394</v>
      </c>
      <c r="BY22" s="239" t="s">
        <v>394</v>
      </c>
      <c r="BZ22" s="238" t="s">
        <v>388</v>
      </c>
      <c r="CA22" s="238"/>
      <c r="CB22" s="238" t="s">
        <v>394</v>
      </c>
      <c r="CC22" s="238"/>
      <c r="CD22" s="238"/>
      <c r="CE22" s="238" t="s">
        <v>394</v>
      </c>
      <c r="CF22" s="238"/>
      <c r="CG22" s="238"/>
      <c r="CH22" s="238" t="s">
        <v>394</v>
      </c>
      <c r="CI22" s="238"/>
      <c r="CJ22" s="238"/>
      <c r="CK22" s="238" t="s">
        <v>394</v>
      </c>
      <c r="CL22" s="238"/>
      <c r="CM22" s="238"/>
      <c r="CN22" s="238" t="s">
        <v>394</v>
      </c>
      <c r="CO22" s="238"/>
      <c r="CP22" s="238"/>
      <c r="CQ22" s="238" t="s">
        <v>394</v>
      </c>
      <c r="CR22" s="238"/>
      <c r="CS22" s="238"/>
      <c r="CT22" s="226"/>
      <c r="CU22" s="226"/>
      <c r="CV22" s="226"/>
      <c r="CW22" s="226"/>
      <c r="CX22" s="226"/>
    </row>
    <row r="23" s="179" customFormat="1" ht="74" hidden="1" customHeight="1" spans="1:102">
      <c r="A23" s="185" t="s">
        <v>777</v>
      </c>
      <c r="B23" s="185" t="s">
        <v>778</v>
      </c>
      <c r="C23" s="185" t="s">
        <v>779</v>
      </c>
      <c r="D23" s="186" t="s">
        <v>374</v>
      </c>
      <c r="E23" s="185" t="s">
        <v>414</v>
      </c>
      <c r="F23" s="185" t="s">
        <v>406</v>
      </c>
      <c r="G23" s="185"/>
      <c r="H23" s="185">
        <v>2024</v>
      </c>
      <c r="I23" s="185">
        <v>202308</v>
      </c>
      <c r="J23" s="185">
        <v>202404</v>
      </c>
      <c r="K23" s="185">
        <v>202410</v>
      </c>
      <c r="L23" s="185" t="s">
        <v>95</v>
      </c>
      <c r="M23" s="185"/>
      <c r="N23" s="185"/>
      <c r="O23" s="185" t="s">
        <v>510</v>
      </c>
      <c r="P23" s="185"/>
      <c r="Q23" s="185"/>
      <c r="R23" s="185"/>
      <c r="S23" s="186" t="s">
        <v>510</v>
      </c>
      <c r="T23" s="185" t="s">
        <v>386</v>
      </c>
      <c r="U23" s="185" t="s">
        <v>386</v>
      </c>
      <c r="V23" s="185"/>
      <c r="W23" s="185" t="s">
        <v>69</v>
      </c>
      <c r="X23" s="185"/>
      <c r="Y23" s="185"/>
      <c r="Z23" s="185">
        <v>5284.29</v>
      </c>
      <c r="AA23" s="185">
        <v>3500</v>
      </c>
      <c r="AB23" s="185" t="s">
        <v>447</v>
      </c>
      <c r="AC23" s="185" t="s">
        <v>511</v>
      </c>
      <c r="AD23" s="185" t="s">
        <v>129</v>
      </c>
      <c r="AE23" s="185" t="s">
        <v>495</v>
      </c>
      <c r="AF23" s="185" t="s">
        <v>569</v>
      </c>
      <c r="AG23" s="185" t="s">
        <v>382</v>
      </c>
      <c r="AH23" s="185" t="s">
        <v>780</v>
      </c>
      <c r="AI23" s="185" t="s">
        <v>97</v>
      </c>
      <c r="AJ23" s="185" t="s">
        <v>406</v>
      </c>
      <c r="AK23" s="185">
        <v>13904725427</v>
      </c>
      <c r="AL23" s="185" t="s">
        <v>414</v>
      </c>
      <c r="AM23" s="185">
        <v>13848529557</v>
      </c>
      <c r="AN23" s="185">
        <v>88.68</v>
      </c>
      <c r="AO23" s="185"/>
      <c r="AP23" s="185"/>
      <c r="AQ23" s="186"/>
      <c r="AR23" s="186"/>
      <c r="AS23" s="185"/>
      <c r="AT23" s="186"/>
      <c r="AU23" s="186"/>
      <c r="AV23" s="186" t="s">
        <v>773</v>
      </c>
      <c r="AW23" s="186" t="s">
        <v>386</v>
      </c>
      <c r="AX23" s="236" t="s">
        <v>386</v>
      </c>
      <c r="AY23" s="236" t="s">
        <v>694</v>
      </c>
      <c r="AZ23" s="237" t="s">
        <v>781</v>
      </c>
      <c r="BA23" s="237" t="s">
        <v>782</v>
      </c>
      <c r="BB23" s="237" t="s">
        <v>776</v>
      </c>
      <c r="BC23" s="238" t="s">
        <v>386</v>
      </c>
      <c r="BD23" s="238"/>
      <c r="BE23" s="238"/>
      <c r="BF23" s="238"/>
      <c r="BG23" s="238"/>
      <c r="BH23" s="238"/>
      <c r="BI23" s="238"/>
      <c r="BJ23" s="238"/>
      <c r="BK23" s="238"/>
      <c r="BL23" s="239" t="str">
        <f t="shared" si="0"/>
        <v>办结</v>
      </c>
      <c r="BM23" s="238" t="s">
        <v>379</v>
      </c>
      <c r="BN23" s="238" t="s">
        <v>387</v>
      </c>
      <c r="BO23" s="238"/>
      <c r="BP23" s="238" t="str">
        <f t="shared" si="5"/>
        <v>无需办理</v>
      </c>
      <c r="BQ23" s="238" t="s">
        <v>388</v>
      </c>
      <c r="BR23" s="238" t="s">
        <v>573</v>
      </c>
      <c r="BS23" s="239" t="s">
        <v>394</v>
      </c>
      <c r="BT23" s="239"/>
      <c r="BU23" s="239"/>
      <c r="BV23" s="239"/>
      <c r="BW23" s="239"/>
      <c r="BX23" s="239" t="s">
        <v>394</v>
      </c>
      <c r="BY23" s="239" t="s">
        <v>394</v>
      </c>
      <c r="BZ23" s="238" t="s">
        <v>388</v>
      </c>
      <c r="CA23" s="238"/>
      <c r="CB23" s="238" t="s">
        <v>394</v>
      </c>
      <c r="CC23" s="238"/>
      <c r="CD23" s="238"/>
      <c r="CE23" s="238" t="s">
        <v>394</v>
      </c>
      <c r="CF23" s="238"/>
      <c r="CG23" s="238"/>
      <c r="CH23" s="238" t="s">
        <v>394</v>
      </c>
      <c r="CI23" s="238"/>
      <c r="CJ23" s="238"/>
      <c r="CK23" s="238" t="s">
        <v>394</v>
      </c>
      <c r="CL23" s="238"/>
      <c r="CM23" s="238"/>
      <c r="CN23" s="238" t="s">
        <v>394</v>
      </c>
      <c r="CO23" s="238"/>
      <c r="CP23" s="238"/>
      <c r="CQ23" s="238" t="s">
        <v>394</v>
      </c>
      <c r="CR23" s="238"/>
      <c r="CS23" s="238"/>
      <c r="CT23" s="227"/>
      <c r="CU23" s="227"/>
      <c r="CV23" s="227"/>
      <c r="CW23" s="227"/>
      <c r="CX23" s="227"/>
    </row>
    <row r="24" s="179" customFormat="1" ht="74" hidden="1" customHeight="1" spans="1:105">
      <c r="A24" s="185">
        <v>17</v>
      </c>
      <c r="B24" s="185" t="s">
        <v>220</v>
      </c>
      <c r="C24" s="185" t="s">
        <v>783</v>
      </c>
      <c r="D24" s="186" t="s">
        <v>374</v>
      </c>
      <c r="E24" s="185" t="s">
        <v>503</v>
      </c>
      <c r="F24" s="185" t="s">
        <v>406</v>
      </c>
      <c r="G24" s="185" t="s">
        <v>432</v>
      </c>
      <c r="H24" s="185" t="s">
        <v>133</v>
      </c>
      <c r="I24" s="185">
        <v>202306</v>
      </c>
      <c r="J24" s="186">
        <v>202403</v>
      </c>
      <c r="K24" s="185">
        <v>202512</v>
      </c>
      <c r="L24" s="185" t="s">
        <v>14</v>
      </c>
      <c r="M24" s="185"/>
      <c r="N24" s="185"/>
      <c r="O24" s="185" t="s">
        <v>491</v>
      </c>
      <c r="P24" s="185" t="s">
        <v>465</v>
      </c>
      <c r="Q24" s="185" t="s">
        <v>379</v>
      </c>
      <c r="R24" s="185" t="s">
        <v>492</v>
      </c>
      <c r="S24" s="185" t="s">
        <v>493</v>
      </c>
      <c r="T24" s="185" t="s">
        <v>379</v>
      </c>
      <c r="U24" s="185" t="s">
        <v>386</v>
      </c>
      <c r="V24" s="185"/>
      <c r="W24" s="185" t="s">
        <v>15</v>
      </c>
      <c r="X24" s="185">
        <v>45051</v>
      </c>
      <c r="Y24" s="185"/>
      <c r="Z24" s="185">
        <v>15000</v>
      </c>
      <c r="AA24" s="185">
        <v>3000</v>
      </c>
      <c r="AB24" s="185">
        <v>2</v>
      </c>
      <c r="AC24" s="185" t="s">
        <v>784</v>
      </c>
      <c r="AD24" s="185" t="s">
        <v>129</v>
      </c>
      <c r="AE24" s="185" t="s">
        <v>495</v>
      </c>
      <c r="AF24" s="185" t="s">
        <v>559</v>
      </c>
      <c r="AG24" s="185" t="s">
        <v>560</v>
      </c>
      <c r="AH24" s="185" t="s">
        <v>221</v>
      </c>
      <c r="AI24" s="185" t="s">
        <v>222</v>
      </c>
      <c r="AJ24" s="185" t="s">
        <v>785</v>
      </c>
      <c r="AK24" s="185">
        <v>18847222888</v>
      </c>
      <c r="AL24" s="185" t="s">
        <v>786</v>
      </c>
      <c r="AM24" s="186">
        <v>13484722390</v>
      </c>
      <c r="AN24" s="186">
        <v>150</v>
      </c>
      <c r="AO24" s="186">
        <v>60</v>
      </c>
      <c r="AP24" s="186">
        <v>1324.79</v>
      </c>
      <c r="AQ24" s="186">
        <v>7300</v>
      </c>
      <c r="AR24" s="186">
        <v>0</v>
      </c>
      <c r="AS24" s="186">
        <v>0</v>
      </c>
      <c r="AT24" s="186"/>
      <c r="AU24" s="186"/>
      <c r="AV24" s="186" t="s">
        <v>787</v>
      </c>
      <c r="AW24" s="186" t="s">
        <v>379</v>
      </c>
      <c r="AX24" s="236" t="s">
        <v>386</v>
      </c>
      <c r="AY24" s="236" t="s">
        <v>788</v>
      </c>
      <c r="AZ24" s="237" t="s">
        <v>789</v>
      </c>
      <c r="BA24" s="237" t="s">
        <v>790</v>
      </c>
      <c r="BB24" s="237" t="s">
        <v>791</v>
      </c>
      <c r="BC24" s="238" t="s">
        <v>386</v>
      </c>
      <c r="BD24" s="238"/>
      <c r="BE24" s="238"/>
      <c r="BF24" s="238"/>
      <c r="BG24" s="238"/>
      <c r="BH24" s="238"/>
      <c r="BI24" s="238"/>
      <c r="BJ24" s="238"/>
      <c r="BK24" s="238"/>
      <c r="BL24" s="239" t="str">
        <f t="shared" si="0"/>
        <v/>
      </c>
      <c r="BM24" s="239" t="s">
        <v>379</v>
      </c>
      <c r="BN24" s="239" t="s">
        <v>387</v>
      </c>
      <c r="BO24" s="239"/>
      <c r="BP24" s="238" t="str">
        <f t="shared" si="5"/>
        <v>无需办理</v>
      </c>
      <c r="BQ24" s="239" t="s">
        <v>388</v>
      </c>
      <c r="BR24" s="239" t="s">
        <v>573</v>
      </c>
      <c r="BS24" s="239" t="s">
        <v>394</v>
      </c>
      <c r="BT24" s="239"/>
      <c r="BU24" s="239"/>
      <c r="BV24" s="239"/>
      <c r="BW24" s="239"/>
      <c r="BX24" s="239" t="s">
        <v>394</v>
      </c>
      <c r="BY24" s="239" t="s">
        <v>394</v>
      </c>
      <c r="BZ24" s="239" t="s">
        <v>388</v>
      </c>
      <c r="CA24" s="239" t="s">
        <v>573</v>
      </c>
      <c r="CB24" s="239" t="s">
        <v>386</v>
      </c>
      <c r="CC24" s="239" t="s">
        <v>387</v>
      </c>
      <c r="CD24" s="236" t="s">
        <v>792</v>
      </c>
      <c r="CE24" s="239" t="s">
        <v>394</v>
      </c>
      <c r="CF24" s="239" t="s">
        <v>387</v>
      </c>
      <c r="CG24" s="239"/>
      <c r="CH24" s="239" t="s">
        <v>394</v>
      </c>
      <c r="CI24" s="239"/>
      <c r="CJ24" s="239"/>
      <c r="CK24" s="239" t="s">
        <v>394</v>
      </c>
      <c r="CL24" s="239"/>
      <c r="CM24" s="239"/>
      <c r="CN24" s="239" t="s">
        <v>394</v>
      </c>
      <c r="CO24" s="239"/>
      <c r="CP24" s="239"/>
      <c r="CQ24" s="239" t="s">
        <v>394</v>
      </c>
      <c r="CR24" s="239"/>
      <c r="CS24" s="239"/>
      <c r="CT24" s="221"/>
      <c r="CU24" s="221"/>
      <c r="CV24" s="221"/>
      <c r="CW24" s="221"/>
      <c r="CX24" s="221"/>
      <c r="CZ24" s="223">
        <f>Z24/10000</f>
        <v>1.5</v>
      </c>
      <c r="DA24" s="223">
        <f>AA24/10000</f>
        <v>0.3</v>
      </c>
    </row>
    <row r="25" s="179" customFormat="1" ht="74" hidden="1" customHeight="1" spans="1:102">
      <c r="A25" s="185" t="s">
        <v>793</v>
      </c>
      <c r="B25" s="185" t="s">
        <v>794</v>
      </c>
      <c r="C25" s="185" t="s">
        <v>557</v>
      </c>
      <c r="D25" s="186" t="s">
        <v>374</v>
      </c>
      <c r="E25" s="185" t="s">
        <v>414</v>
      </c>
      <c r="F25" s="185" t="s">
        <v>406</v>
      </c>
      <c r="G25" s="185" t="s">
        <v>795</v>
      </c>
      <c r="H25" s="185" t="s">
        <v>133</v>
      </c>
      <c r="I25" s="185">
        <v>202405</v>
      </c>
      <c r="J25" s="185">
        <v>202405</v>
      </c>
      <c r="K25" s="185">
        <v>202512</v>
      </c>
      <c r="L25" s="185" t="s">
        <v>95</v>
      </c>
      <c r="M25" s="185"/>
      <c r="N25" s="185"/>
      <c r="O25" s="185" t="s">
        <v>510</v>
      </c>
      <c r="P25" s="185"/>
      <c r="Q25" s="185"/>
      <c r="R25" s="185"/>
      <c r="S25" s="186" t="s">
        <v>510</v>
      </c>
      <c r="T25" s="185" t="s">
        <v>386</v>
      </c>
      <c r="U25" s="185" t="s">
        <v>386</v>
      </c>
      <c r="V25" s="185" t="s">
        <v>519</v>
      </c>
      <c r="W25" s="185" t="s">
        <v>69</v>
      </c>
      <c r="X25" s="185"/>
      <c r="Y25" s="185"/>
      <c r="Z25" s="185">
        <v>5940</v>
      </c>
      <c r="AA25" s="185">
        <v>3000</v>
      </c>
      <c r="AB25" s="185" t="s">
        <v>447</v>
      </c>
      <c r="AC25" s="185" t="s">
        <v>511</v>
      </c>
      <c r="AD25" s="185" t="s">
        <v>129</v>
      </c>
      <c r="AE25" s="185" t="s">
        <v>658</v>
      </c>
      <c r="AF25" s="185" t="s">
        <v>569</v>
      </c>
      <c r="AG25" s="185" t="s">
        <v>382</v>
      </c>
      <c r="AH25" s="185" t="s">
        <v>796</v>
      </c>
      <c r="AI25" s="185" t="s">
        <v>97</v>
      </c>
      <c r="AJ25" s="185" t="s">
        <v>406</v>
      </c>
      <c r="AK25" s="185">
        <v>13904725427</v>
      </c>
      <c r="AL25" s="185" t="s">
        <v>414</v>
      </c>
      <c r="AM25" s="185">
        <v>13848529557</v>
      </c>
      <c r="AN25" s="185"/>
      <c r="AO25" s="185"/>
      <c r="AP25" s="185"/>
      <c r="AQ25" s="186"/>
      <c r="AR25" s="186"/>
      <c r="AS25" s="185"/>
      <c r="AT25" s="186"/>
      <c r="AU25" s="186"/>
      <c r="AV25" s="186" t="s">
        <v>797</v>
      </c>
      <c r="AW25" s="186" t="s">
        <v>386</v>
      </c>
      <c r="AX25" s="236" t="s">
        <v>386</v>
      </c>
      <c r="AY25" s="236" t="s">
        <v>694</v>
      </c>
      <c r="AZ25" s="237" t="s">
        <v>798</v>
      </c>
      <c r="BA25" s="237" t="s">
        <v>733</v>
      </c>
      <c r="BB25" s="237" t="s">
        <v>799</v>
      </c>
      <c r="BC25" s="238" t="s">
        <v>386</v>
      </c>
      <c r="BD25" s="238"/>
      <c r="BE25" s="238"/>
      <c r="BF25" s="238"/>
      <c r="BG25" s="238"/>
      <c r="BH25" s="238"/>
      <c r="BI25" s="238"/>
      <c r="BJ25" s="238"/>
      <c r="BK25" s="238"/>
      <c r="BL25" s="239" t="str">
        <f t="shared" si="0"/>
        <v/>
      </c>
      <c r="BM25" s="238" t="s">
        <v>386</v>
      </c>
      <c r="BN25" s="238" t="s">
        <v>387</v>
      </c>
      <c r="BO25" s="238" t="s">
        <v>800</v>
      </c>
      <c r="BP25" s="238" t="str">
        <f t="shared" si="5"/>
        <v>无需办理</v>
      </c>
      <c r="BQ25" s="238" t="s">
        <v>388</v>
      </c>
      <c r="BR25" s="238" t="s">
        <v>573</v>
      </c>
      <c r="BS25" s="238" t="s">
        <v>394</v>
      </c>
      <c r="BT25" s="238"/>
      <c r="BU25" s="238"/>
      <c r="BV25" s="238"/>
      <c r="BW25" s="238"/>
      <c r="BX25" s="239" t="s">
        <v>394</v>
      </c>
      <c r="BY25" s="239" t="s">
        <v>394</v>
      </c>
      <c r="BZ25" s="238" t="s">
        <v>388</v>
      </c>
      <c r="CA25" s="238" t="s">
        <v>573</v>
      </c>
      <c r="CB25" s="238" t="s">
        <v>394</v>
      </c>
      <c r="CC25" s="238" t="s">
        <v>387</v>
      </c>
      <c r="CD25" s="238"/>
      <c r="CE25" s="238" t="s">
        <v>394</v>
      </c>
      <c r="CF25" s="238" t="s">
        <v>387</v>
      </c>
      <c r="CG25" s="238"/>
      <c r="CH25" s="238" t="s">
        <v>394</v>
      </c>
      <c r="CI25" s="238"/>
      <c r="CJ25" s="238"/>
      <c r="CK25" s="238" t="s">
        <v>394</v>
      </c>
      <c r="CL25" s="238"/>
      <c r="CM25" s="238"/>
      <c r="CN25" s="239" t="s">
        <v>394</v>
      </c>
      <c r="CO25" s="238"/>
      <c r="CP25" s="238"/>
      <c r="CQ25" s="238" t="s">
        <v>394</v>
      </c>
      <c r="CR25" s="238"/>
      <c r="CS25" s="238"/>
      <c r="CT25" s="227"/>
      <c r="CU25" s="227"/>
      <c r="CV25" s="227"/>
      <c r="CW25" s="227"/>
      <c r="CX25" s="227"/>
    </row>
    <row r="26" s="179" customFormat="1" ht="74" hidden="1" customHeight="1" spans="1:102">
      <c r="A26" s="185">
        <v>19</v>
      </c>
      <c r="B26" s="185" t="s">
        <v>231</v>
      </c>
      <c r="C26" s="185" t="s">
        <v>557</v>
      </c>
      <c r="D26" s="186" t="s">
        <v>374</v>
      </c>
      <c r="E26" s="185" t="s">
        <v>414</v>
      </c>
      <c r="F26" s="185" t="s">
        <v>406</v>
      </c>
      <c r="G26" s="185" t="s">
        <v>795</v>
      </c>
      <c r="H26" s="185" t="s">
        <v>133</v>
      </c>
      <c r="I26" s="185"/>
      <c r="J26" s="185">
        <v>202405</v>
      </c>
      <c r="K26" s="185">
        <v>202512</v>
      </c>
      <c r="L26" s="185" t="s">
        <v>95</v>
      </c>
      <c r="M26" s="185"/>
      <c r="N26" s="185"/>
      <c r="O26" s="185" t="s">
        <v>510</v>
      </c>
      <c r="P26" s="185"/>
      <c r="Q26" s="185"/>
      <c r="R26" s="185"/>
      <c r="S26" s="186" t="s">
        <v>510</v>
      </c>
      <c r="T26" s="185" t="s">
        <v>386</v>
      </c>
      <c r="U26" s="185" t="s">
        <v>386</v>
      </c>
      <c r="V26" s="185" t="s">
        <v>519</v>
      </c>
      <c r="W26" s="185" t="s">
        <v>69</v>
      </c>
      <c r="X26" s="185"/>
      <c r="Y26" s="185"/>
      <c r="Z26" s="185">
        <v>33772</v>
      </c>
      <c r="AA26" s="185">
        <v>3000</v>
      </c>
      <c r="AB26" s="185" t="s">
        <v>447</v>
      </c>
      <c r="AC26" s="185"/>
      <c r="AD26" s="185" t="s">
        <v>129</v>
      </c>
      <c r="AE26" s="185"/>
      <c r="AF26" s="185" t="s">
        <v>569</v>
      </c>
      <c r="AG26" s="185" t="s">
        <v>382</v>
      </c>
      <c r="AH26" s="185" t="s">
        <v>232</v>
      </c>
      <c r="AI26" s="185" t="s">
        <v>100</v>
      </c>
      <c r="AJ26" s="185"/>
      <c r="AK26" s="185"/>
      <c r="AL26" s="185" t="s">
        <v>414</v>
      </c>
      <c r="AM26" s="185">
        <v>13848529557</v>
      </c>
      <c r="AN26" s="185"/>
      <c r="AO26" s="185"/>
      <c r="AP26" s="185"/>
      <c r="AQ26" s="186"/>
      <c r="AR26" s="186"/>
      <c r="AS26" s="185"/>
      <c r="AT26" s="186"/>
      <c r="AU26" s="186"/>
      <c r="AV26" s="186" t="s">
        <v>801</v>
      </c>
      <c r="AW26" s="186" t="s">
        <v>379</v>
      </c>
      <c r="AX26" s="236" t="s">
        <v>386</v>
      </c>
      <c r="AY26" s="236" t="s">
        <v>711</v>
      </c>
      <c r="AZ26" s="237" t="s">
        <v>802</v>
      </c>
      <c r="BA26" s="237" t="s">
        <v>802</v>
      </c>
      <c r="BB26" s="237" t="s">
        <v>799</v>
      </c>
      <c r="BC26" s="238" t="s">
        <v>386</v>
      </c>
      <c r="BD26" s="238"/>
      <c r="BE26" s="238"/>
      <c r="BF26" s="238"/>
      <c r="BG26" s="238"/>
      <c r="BH26" s="238"/>
      <c r="BI26" s="238"/>
      <c r="BJ26" s="238"/>
      <c r="BK26" s="237"/>
      <c r="BL26" s="239" t="str">
        <f t="shared" si="0"/>
        <v>办结</v>
      </c>
      <c r="BM26" s="238" t="s">
        <v>379</v>
      </c>
      <c r="BN26" s="238" t="s">
        <v>387</v>
      </c>
      <c r="BO26" s="238"/>
      <c r="BP26" s="238" t="s">
        <v>394</v>
      </c>
      <c r="BQ26" s="238"/>
      <c r="BR26" s="238"/>
      <c r="BS26" s="238" t="s">
        <v>394</v>
      </c>
      <c r="BT26" s="238"/>
      <c r="BU26" s="238"/>
      <c r="BV26" s="238"/>
      <c r="BW26" s="238"/>
      <c r="BX26" s="239" t="s">
        <v>394</v>
      </c>
      <c r="BY26" s="239" t="s">
        <v>394</v>
      </c>
      <c r="BZ26" s="238"/>
      <c r="CA26" s="238"/>
      <c r="CB26" s="238" t="s">
        <v>394</v>
      </c>
      <c r="CC26" s="238"/>
      <c r="CD26" s="238"/>
      <c r="CE26" s="238" t="s">
        <v>394</v>
      </c>
      <c r="CF26" s="238"/>
      <c r="CG26" s="238"/>
      <c r="CH26" s="238" t="s">
        <v>394</v>
      </c>
      <c r="CI26" s="238"/>
      <c r="CJ26" s="238"/>
      <c r="CK26" s="238" t="s">
        <v>394</v>
      </c>
      <c r="CL26" s="238"/>
      <c r="CM26" s="238"/>
      <c r="CN26" s="239" t="s">
        <v>394</v>
      </c>
      <c r="CO26" s="238"/>
      <c r="CP26" s="238"/>
      <c r="CQ26" s="238" t="s">
        <v>394</v>
      </c>
      <c r="CR26" s="238"/>
      <c r="CS26" s="238"/>
      <c r="CT26" s="227"/>
      <c r="CU26" s="227" t="s">
        <v>425</v>
      </c>
      <c r="CV26" s="227"/>
      <c r="CW26" s="227"/>
      <c r="CX26" s="227"/>
    </row>
    <row r="27" s="179" customFormat="1" ht="112" hidden="1" customHeight="1" spans="1:102">
      <c r="A27" s="185">
        <v>20</v>
      </c>
      <c r="B27" s="185" t="s">
        <v>236</v>
      </c>
      <c r="C27" s="185" t="s">
        <v>665</v>
      </c>
      <c r="D27" s="186" t="s">
        <v>482</v>
      </c>
      <c r="E27" s="185" t="s">
        <v>483</v>
      </c>
      <c r="F27" s="185" t="s">
        <v>484</v>
      </c>
      <c r="G27" s="185"/>
      <c r="H27" s="185">
        <v>2024</v>
      </c>
      <c r="I27" s="185"/>
      <c r="J27" s="185"/>
      <c r="K27" s="185">
        <v>202408</v>
      </c>
      <c r="L27" s="185" t="s">
        <v>95</v>
      </c>
      <c r="M27" s="185"/>
      <c r="N27" s="185"/>
      <c r="O27" s="185" t="s">
        <v>485</v>
      </c>
      <c r="P27" s="185"/>
      <c r="Q27" s="185"/>
      <c r="R27" s="185"/>
      <c r="S27" s="186" t="s">
        <v>485</v>
      </c>
      <c r="T27" s="185" t="s">
        <v>386</v>
      </c>
      <c r="U27" s="185" t="s">
        <v>379</v>
      </c>
      <c r="V27" s="186"/>
      <c r="W27" s="185" t="s">
        <v>69</v>
      </c>
      <c r="X27" s="185"/>
      <c r="Y27" s="185"/>
      <c r="Z27" s="185">
        <v>82300</v>
      </c>
      <c r="AA27" s="185">
        <v>82300</v>
      </c>
      <c r="AB27" s="185" t="s">
        <v>447</v>
      </c>
      <c r="AC27" s="185"/>
      <c r="AD27" s="185" t="s">
        <v>129</v>
      </c>
      <c r="AE27" s="185"/>
      <c r="AF27" s="185" t="s">
        <v>569</v>
      </c>
      <c r="AG27" s="185"/>
      <c r="AH27" s="185" t="s">
        <v>237</v>
      </c>
      <c r="AI27" s="185" t="s">
        <v>238</v>
      </c>
      <c r="AJ27" s="185"/>
      <c r="AK27" s="185"/>
      <c r="AL27" s="186" t="s">
        <v>483</v>
      </c>
      <c r="AM27" s="186">
        <v>2143062</v>
      </c>
      <c r="AN27" s="185"/>
      <c r="AO27" s="185"/>
      <c r="AP27" s="185"/>
      <c r="AQ27" s="186"/>
      <c r="AR27" s="186"/>
      <c r="AS27" s="185"/>
      <c r="AT27" s="186"/>
      <c r="AU27" s="186"/>
      <c r="AV27" s="186" t="s">
        <v>666</v>
      </c>
      <c r="AW27" s="186" t="s">
        <v>386</v>
      </c>
      <c r="AX27" s="236" t="s">
        <v>379</v>
      </c>
      <c r="AY27" s="236" t="s">
        <v>803</v>
      </c>
      <c r="AZ27" s="237" t="s">
        <v>667</v>
      </c>
      <c r="BA27" s="237" t="s">
        <v>668</v>
      </c>
      <c r="BB27" s="237"/>
      <c r="BC27" s="238" t="s">
        <v>386</v>
      </c>
      <c r="BD27" s="238"/>
      <c r="BE27" s="238"/>
      <c r="BF27" s="238"/>
      <c r="BG27" s="238"/>
      <c r="BH27" s="238"/>
      <c r="BI27" s="238"/>
      <c r="BJ27" s="238"/>
      <c r="BK27" s="238"/>
      <c r="BL27" s="239" t="s">
        <v>488</v>
      </c>
      <c r="BM27" s="238" t="s">
        <v>379</v>
      </c>
      <c r="BN27" s="238"/>
      <c r="BO27" s="238"/>
      <c r="BP27" s="239" t="s">
        <v>394</v>
      </c>
      <c r="BQ27" s="238"/>
      <c r="BR27" s="238"/>
      <c r="BS27" s="239" t="s">
        <v>394</v>
      </c>
      <c r="BT27" s="239"/>
      <c r="BU27" s="239"/>
      <c r="BV27" s="239"/>
      <c r="BW27" s="239"/>
      <c r="BX27" s="239" t="s">
        <v>394</v>
      </c>
      <c r="BY27" s="239" t="s">
        <v>394</v>
      </c>
      <c r="BZ27" s="238"/>
      <c r="CA27" s="238"/>
      <c r="CB27" s="239" t="s">
        <v>394</v>
      </c>
      <c r="CC27" s="238"/>
      <c r="CD27" s="238"/>
      <c r="CE27" s="239" t="s">
        <v>394</v>
      </c>
      <c r="CF27" s="238"/>
      <c r="CG27" s="238"/>
      <c r="CH27" s="239" t="s">
        <v>394</v>
      </c>
      <c r="CI27" s="238"/>
      <c r="CJ27" s="238"/>
      <c r="CK27" s="239" t="s">
        <v>394</v>
      </c>
      <c r="CL27" s="238"/>
      <c r="CM27" s="238"/>
      <c r="CN27" s="239" t="s">
        <v>394</v>
      </c>
      <c r="CO27" s="238"/>
      <c r="CP27" s="238"/>
      <c r="CQ27" s="239" t="s">
        <v>394</v>
      </c>
      <c r="CR27" s="238"/>
      <c r="CS27" s="238"/>
      <c r="CT27" s="227"/>
      <c r="CU27" s="227"/>
      <c r="CV27" s="227"/>
      <c r="CW27" s="227"/>
      <c r="CX27" s="227"/>
    </row>
    <row r="28" s="179" customFormat="1" ht="126" hidden="1" customHeight="1" spans="1:97">
      <c r="A28" s="185">
        <v>21</v>
      </c>
      <c r="B28" s="186" t="s">
        <v>233</v>
      </c>
      <c r="C28" s="186"/>
      <c r="D28" s="186" t="s">
        <v>482</v>
      </c>
      <c r="E28" s="185" t="s">
        <v>483</v>
      </c>
      <c r="F28" s="185" t="s">
        <v>484</v>
      </c>
      <c r="G28" s="185"/>
      <c r="H28" s="186"/>
      <c r="I28" s="186"/>
      <c r="J28" s="186"/>
      <c r="K28" s="186"/>
      <c r="L28" s="186" t="s">
        <v>95</v>
      </c>
      <c r="M28" s="186"/>
      <c r="N28" s="186"/>
      <c r="O28" s="186"/>
      <c r="P28" s="186"/>
      <c r="Q28" s="186"/>
      <c r="R28" s="186"/>
      <c r="S28" s="186"/>
      <c r="T28" s="185" t="s">
        <v>386</v>
      </c>
      <c r="U28" s="185" t="s">
        <v>386</v>
      </c>
      <c r="V28" s="186"/>
      <c r="W28" s="186" t="s">
        <v>69</v>
      </c>
      <c r="X28" s="186"/>
      <c r="Y28" s="186"/>
      <c r="Z28" s="186">
        <v>200000</v>
      </c>
      <c r="AA28" s="185">
        <v>37800</v>
      </c>
      <c r="AB28" s="185"/>
      <c r="AC28" s="185"/>
      <c r="AD28" s="185" t="s">
        <v>129</v>
      </c>
      <c r="AE28" s="186"/>
      <c r="AF28" s="185"/>
      <c r="AG28" s="185"/>
      <c r="AH28" s="186" t="s">
        <v>234</v>
      </c>
      <c r="AI28" s="186" t="s">
        <v>235</v>
      </c>
      <c r="AJ28" s="186"/>
      <c r="AK28" s="186"/>
      <c r="AL28" s="186" t="s">
        <v>483</v>
      </c>
      <c r="AM28" s="186">
        <v>2143062</v>
      </c>
      <c r="AN28" s="186"/>
      <c r="AO28" s="186"/>
      <c r="AP28" s="186"/>
      <c r="AQ28" s="186"/>
      <c r="AR28" s="186"/>
      <c r="AS28" s="186"/>
      <c r="AT28" s="186"/>
      <c r="AU28" s="186"/>
      <c r="AV28" s="186"/>
      <c r="AW28" s="186"/>
      <c r="AX28" s="236" t="s">
        <v>379</v>
      </c>
      <c r="AY28" s="236" t="s">
        <v>803</v>
      </c>
      <c r="AZ28" s="237" t="s">
        <v>804</v>
      </c>
      <c r="BA28" s="237" t="s">
        <v>664</v>
      </c>
      <c r="BB28" s="237"/>
      <c r="BC28" s="238"/>
      <c r="BD28" s="238"/>
      <c r="BE28" s="238"/>
      <c r="BF28" s="238"/>
      <c r="BG28" s="238"/>
      <c r="BH28" s="238"/>
      <c r="BI28" s="238"/>
      <c r="BJ28" s="238"/>
      <c r="BK28" s="238"/>
      <c r="BL28" s="239" t="s">
        <v>488</v>
      </c>
      <c r="BM28" s="239" t="s">
        <v>379</v>
      </c>
      <c r="BN28" s="239"/>
      <c r="BO28" s="239"/>
      <c r="BP28" s="239"/>
      <c r="BQ28" s="239"/>
      <c r="BR28" s="239"/>
      <c r="BS28" s="238" t="s">
        <v>394</v>
      </c>
      <c r="BT28" s="238"/>
      <c r="BU28" s="238"/>
      <c r="BV28" s="238"/>
      <c r="BW28" s="238"/>
      <c r="BX28" s="239" t="s">
        <v>394</v>
      </c>
      <c r="BY28" s="239" t="s">
        <v>394</v>
      </c>
      <c r="BZ28" s="239"/>
      <c r="CA28" s="239"/>
      <c r="CB28" s="238" t="s">
        <v>394</v>
      </c>
      <c r="CC28" s="239"/>
      <c r="CD28" s="239"/>
      <c r="CE28" s="238" t="s">
        <v>394</v>
      </c>
      <c r="CF28" s="239"/>
      <c r="CG28" s="239"/>
      <c r="CH28" s="238" t="s">
        <v>394</v>
      </c>
      <c r="CI28" s="239"/>
      <c r="CJ28" s="239"/>
      <c r="CK28" s="238" t="s">
        <v>394</v>
      </c>
      <c r="CL28" s="239"/>
      <c r="CM28" s="239"/>
      <c r="CN28" s="239" t="s">
        <v>394</v>
      </c>
      <c r="CO28" s="239"/>
      <c r="CP28" s="239"/>
      <c r="CQ28" s="238" t="s">
        <v>394</v>
      </c>
      <c r="CR28" s="239"/>
      <c r="CS28" s="239"/>
    </row>
    <row r="29" s="179" customFormat="1" ht="74" hidden="1" customHeight="1" spans="1:102">
      <c r="A29" s="185">
        <v>22</v>
      </c>
      <c r="B29" s="185" t="s">
        <v>242</v>
      </c>
      <c r="C29" s="185" t="s">
        <v>805</v>
      </c>
      <c r="D29" s="186" t="s">
        <v>482</v>
      </c>
      <c r="E29" s="185" t="s">
        <v>483</v>
      </c>
      <c r="F29" s="185" t="s">
        <v>484</v>
      </c>
      <c r="G29" s="185" t="s">
        <v>730</v>
      </c>
      <c r="H29" s="185" t="s">
        <v>128</v>
      </c>
      <c r="I29" s="185"/>
      <c r="J29" s="185">
        <v>202404</v>
      </c>
      <c r="K29" s="185">
        <v>202612</v>
      </c>
      <c r="L29" s="185" t="s">
        <v>14</v>
      </c>
      <c r="M29" s="185"/>
      <c r="N29" s="185"/>
      <c r="O29" s="185" t="s">
        <v>485</v>
      </c>
      <c r="P29" s="185"/>
      <c r="Q29" s="185"/>
      <c r="R29" s="185"/>
      <c r="S29" s="185" t="s">
        <v>485</v>
      </c>
      <c r="T29" s="185" t="s">
        <v>386</v>
      </c>
      <c r="U29" s="185" t="s">
        <v>386</v>
      </c>
      <c r="V29" s="185"/>
      <c r="W29" s="185" t="s">
        <v>106</v>
      </c>
      <c r="X29" s="185"/>
      <c r="Y29" s="185"/>
      <c r="Z29" s="185">
        <v>95000</v>
      </c>
      <c r="AA29" s="185">
        <v>30000</v>
      </c>
      <c r="AB29" s="185" t="s">
        <v>447</v>
      </c>
      <c r="AC29" s="185"/>
      <c r="AD29" s="185" t="s">
        <v>129</v>
      </c>
      <c r="AE29" s="185"/>
      <c r="AF29" s="185" t="s">
        <v>559</v>
      </c>
      <c r="AG29" s="185" t="s">
        <v>560</v>
      </c>
      <c r="AH29" s="185" t="s">
        <v>243</v>
      </c>
      <c r="AI29" s="185" t="s">
        <v>244</v>
      </c>
      <c r="AJ29" s="185"/>
      <c r="AK29" s="185"/>
      <c r="AL29" s="185" t="s">
        <v>806</v>
      </c>
      <c r="AM29" s="185">
        <v>17614728666</v>
      </c>
      <c r="AN29" s="185"/>
      <c r="AO29" s="185"/>
      <c r="AP29" s="185"/>
      <c r="AQ29" s="186"/>
      <c r="AR29" s="186"/>
      <c r="AS29" s="185"/>
      <c r="AT29" s="186"/>
      <c r="AU29" s="186"/>
      <c r="AV29" s="186" t="s">
        <v>807</v>
      </c>
      <c r="AW29" s="186" t="s">
        <v>379</v>
      </c>
      <c r="AX29" s="236" t="s">
        <v>386</v>
      </c>
      <c r="AY29" s="236" t="s">
        <v>808</v>
      </c>
      <c r="AZ29" s="241" t="s">
        <v>809</v>
      </c>
      <c r="BA29" s="237" t="s">
        <v>810</v>
      </c>
      <c r="BB29" s="237"/>
      <c r="BC29" s="238" t="s">
        <v>379</v>
      </c>
      <c r="BD29" s="238" t="s">
        <v>811</v>
      </c>
      <c r="BE29" s="238" t="s">
        <v>390</v>
      </c>
      <c r="BF29" s="238" t="s">
        <v>394</v>
      </c>
      <c r="BG29" s="238" t="s">
        <v>394</v>
      </c>
      <c r="BH29" s="238" t="s">
        <v>394</v>
      </c>
      <c r="BI29" s="238" t="s">
        <v>394</v>
      </c>
      <c r="BJ29" s="238" t="s">
        <v>394</v>
      </c>
      <c r="BK29" s="238"/>
      <c r="BL29" s="239" t="s">
        <v>812</v>
      </c>
      <c r="BM29" s="238" t="s">
        <v>379</v>
      </c>
      <c r="BN29" s="238" t="s">
        <v>387</v>
      </c>
      <c r="BO29" s="238"/>
      <c r="BP29" s="238" t="s">
        <v>386</v>
      </c>
      <c r="BQ29" s="238" t="s">
        <v>388</v>
      </c>
      <c r="BR29" s="238" t="s">
        <v>573</v>
      </c>
      <c r="BS29" s="238" t="s">
        <v>379</v>
      </c>
      <c r="BT29" s="239" t="s">
        <v>390</v>
      </c>
      <c r="BU29" s="239"/>
      <c r="BV29" s="238"/>
      <c r="BW29" s="238"/>
      <c r="BX29" s="239" t="s">
        <v>394</v>
      </c>
      <c r="BY29" s="239" t="s">
        <v>394</v>
      </c>
      <c r="BZ29" s="238" t="s">
        <v>388</v>
      </c>
      <c r="CA29" s="239"/>
      <c r="CB29" s="238" t="s">
        <v>394</v>
      </c>
      <c r="CC29" s="238" t="s">
        <v>387</v>
      </c>
      <c r="CD29" s="238"/>
      <c r="CE29" s="238" t="s">
        <v>394</v>
      </c>
      <c r="CF29" s="238" t="s">
        <v>387</v>
      </c>
      <c r="CG29" s="238"/>
      <c r="CH29" s="238" t="s">
        <v>394</v>
      </c>
      <c r="CI29" s="238"/>
      <c r="CJ29" s="238"/>
      <c r="CK29" s="238" t="s">
        <v>394</v>
      </c>
      <c r="CL29" s="238"/>
      <c r="CM29" s="238"/>
      <c r="CN29" s="239" t="s">
        <v>394</v>
      </c>
      <c r="CO29" s="238"/>
      <c r="CP29" s="238"/>
      <c r="CQ29" s="238" t="s">
        <v>386</v>
      </c>
      <c r="CR29" s="238"/>
      <c r="CS29" s="238" t="s">
        <v>813</v>
      </c>
      <c r="CT29" s="226"/>
      <c r="CU29" s="226"/>
      <c r="CV29" s="226" t="s">
        <v>814</v>
      </c>
      <c r="CW29" s="226"/>
      <c r="CX29" s="226"/>
    </row>
    <row r="30" s="179" customFormat="1" ht="74" hidden="1" customHeight="1" spans="1:98">
      <c r="A30" s="185">
        <v>23</v>
      </c>
      <c r="B30" s="185" t="s">
        <v>245</v>
      </c>
      <c r="C30" s="186" t="s">
        <v>815</v>
      </c>
      <c r="D30" s="186" t="s">
        <v>482</v>
      </c>
      <c r="E30" s="185" t="s">
        <v>483</v>
      </c>
      <c r="F30" s="185" t="s">
        <v>484</v>
      </c>
      <c r="G30" s="185" t="s">
        <v>816</v>
      </c>
      <c r="H30" s="185" t="s">
        <v>246</v>
      </c>
      <c r="I30" s="185">
        <v>202405</v>
      </c>
      <c r="J30" s="185">
        <v>202405</v>
      </c>
      <c r="K30" s="185">
        <v>202710</v>
      </c>
      <c r="L30" s="185" t="s">
        <v>14</v>
      </c>
      <c r="M30" s="185"/>
      <c r="N30" s="185"/>
      <c r="O30" s="185" t="s">
        <v>485</v>
      </c>
      <c r="P30" s="185"/>
      <c r="Q30" s="185"/>
      <c r="R30" s="185"/>
      <c r="S30" s="185" t="s">
        <v>485</v>
      </c>
      <c r="T30" s="185" t="s">
        <v>386</v>
      </c>
      <c r="U30" s="185" t="s">
        <v>386</v>
      </c>
      <c r="V30" s="185"/>
      <c r="W30" s="185" t="s">
        <v>106</v>
      </c>
      <c r="X30" s="185"/>
      <c r="Y30" s="185"/>
      <c r="Z30" s="185">
        <v>50000</v>
      </c>
      <c r="AA30" s="185">
        <v>30000</v>
      </c>
      <c r="AB30" s="185" t="s">
        <v>447</v>
      </c>
      <c r="AC30" s="185"/>
      <c r="AD30" s="185" t="s">
        <v>129</v>
      </c>
      <c r="AE30" s="185"/>
      <c r="AF30" s="185" t="s">
        <v>559</v>
      </c>
      <c r="AG30" s="185" t="s">
        <v>560</v>
      </c>
      <c r="AH30" s="185" t="s">
        <v>247</v>
      </c>
      <c r="AI30" s="185" t="s">
        <v>248</v>
      </c>
      <c r="AJ30" s="185"/>
      <c r="AK30" s="185"/>
      <c r="AL30" s="186" t="s">
        <v>817</v>
      </c>
      <c r="AM30" s="186">
        <v>13754023200</v>
      </c>
      <c r="AN30" s="186"/>
      <c r="AO30" s="186"/>
      <c r="AP30" s="186"/>
      <c r="AQ30" s="186"/>
      <c r="AR30" s="186"/>
      <c r="AS30" s="186"/>
      <c r="AT30" s="186"/>
      <c r="AU30" s="186"/>
      <c r="AV30" s="186" t="s">
        <v>818</v>
      </c>
      <c r="AW30" s="186" t="s">
        <v>379</v>
      </c>
      <c r="AX30" s="236" t="s">
        <v>386</v>
      </c>
      <c r="AY30" s="236" t="s">
        <v>808</v>
      </c>
      <c r="AZ30" s="237" t="s">
        <v>819</v>
      </c>
      <c r="BA30" s="237" t="s">
        <v>820</v>
      </c>
      <c r="BB30" s="237"/>
      <c r="BC30" s="238" t="s">
        <v>386</v>
      </c>
      <c r="BD30" s="238"/>
      <c r="BE30" s="238"/>
      <c r="BF30" s="238"/>
      <c r="BG30" s="238"/>
      <c r="BH30" s="238"/>
      <c r="BI30" s="238"/>
      <c r="BJ30" s="238"/>
      <c r="BK30" s="238"/>
      <c r="BL30" s="239" t="s">
        <v>812</v>
      </c>
      <c r="BM30" s="236" t="s">
        <v>379</v>
      </c>
      <c r="BN30" s="239" t="s">
        <v>387</v>
      </c>
      <c r="BO30" s="236"/>
      <c r="BP30" s="239" t="s">
        <v>379</v>
      </c>
      <c r="BQ30" s="239" t="s">
        <v>388</v>
      </c>
      <c r="BR30" s="239" t="s">
        <v>389</v>
      </c>
      <c r="BS30" s="237" t="s">
        <v>379</v>
      </c>
      <c r="BT30" s="238"/>
      <c r="BU30" s="237"/>
      <c r="BV30" s="237"/>
      <c r="BW30" s="237"/>
      <c r="BX30" s="236" t="s">
        <v>394</v>
      </c>
      <c r="BY30" s="236" t="s">
        <v>394</v>
      </c>
      <c r="BZ30" s="239" t="s">
        <v>388</v>
      </c>
      <c r="CA30" s="236"/>
      <c r="CB30" s="239" t="s">
        <v>394</v>
      </c>
      <c r="CC30" s="239" t="s">
        <v>387</v>
      </c>
      <c r="CD30" s="236"/>
      <c r="CE30" s="239" t="s">
        <v>394</v>
      </c>
      <c r="CF30" s="239" t="s">
        <v>387</v>
      </c>
      <c r="CG30" s="236"/>
      <c r="CH30" s="239" t="s">
        <v>394</v>
      </c>
      <c r="CI30" s="239"/>
      <c r="CJ30" s="239"/>
      <c r="CK30" s="239" t="s">
        <v>394</v>
      </c>
      <c r="CL30" s="239"/>
      <c r="CM30" s="239"/>
      <c r="CN30" s="239" t="s">
        <v>394</v>
      </c>
      <c r="CO30" s="239"/>
      <c r="CP30" s="239"/>
      <c r="CQ30" s="236" t="s">
        <v>386</v>
      </c>
      <c r="CR30" s="239" t="s">
        <v>388</v>
      </c>
      <c r="CS30" s="236"/>
      <c r="CT30" s="221" t="s">
        <v>386</v>
      </c>
    </row>
    <row r="31" s="179" customFormat="1" ht="83" hidden="1" customHeight="1" spans="1:97">
      <c r="A31" s="185">
        <v>24</v>
      </c>
      <c r="B31" s="185" t="s">
        <v>249</v>
      </c>
      <c r="C31" s="186" t="s">
        <v>821</v>
      </c>
      <c r="D31" s="186" t="s">
        <v>482</v>
      </c>
      <c r="E31" s="185" t="s">
        <v>483</v>
      </c>
      <c r="F31" s="185" t="s">
        <v>484</v>
      </c>
      <c r="G31" s="185"/>
      <c r="H31" s="185">
        <v>2024</v>
      </c>
      <c r="I31" s="185">
        <v>202405</v>
      </c>
      <c r="J31" s="185">
        <v>202405</v>
      </c>
      <c r="K31" s="185">
        <v>202410</v>
      </c>
      <c r="L31" s="186" t="s">
        <v>95</v>
      </c>
      <c r="M31" s="186"/>
      <c r="N31" s="186"/>
      <c r="O31" s="186" t="s">
        <v>485</v>
      </c>
      <c r="P31" s="186"/>
      <c r="Q31" s="186"/>
      <c r="R31" s="186"/>
      <c r="S31" s="186" t="s">
        <v>485</v>
      </c>
      <c r="T31" s="185" t="s">
        <v>386</v>
      </c>
      <c r="U31" s="185" t="s">
        <v>386</v>
      </c>
      <c r="V31" s="185" t="s">
        <v>519</v>
      </c>
      <c r="W31" s="185" t="s">
        <v>69</v>
      </c>
      <c r="X31" s="185"/>
      <c r="Y31" s="185"/>
      <c r="Z31" s="185">
        <v>21450.8</v>
      </c>
      <c r="AA31" s="185">
        <v>21450.8</v>
      </c>
      <c r="AB31" s="185" t="s">
        <v>447</v>
      </c>
      <c r="AC31" s="185" t="s">
        <v>547</v>
      </c>
      <c r="AD31" s="185" t="s">
        <v>129</v>
      </c>
      <c r="AE31" s="185"/>
      <c r="AF31" s="185" t="s">
        <v>569</v>
      </c>
      <c r="AG31" s="185" t="s">
        <v>382</v>
      </c>
      <c r="AH31" s="185" t="s">
        <v>250</v>
      </c>
      <c r="AI31" s="185" t="s">
        <v>235</v>
      </c>
      <c r="AJ31" s="185"/>
      <c r="AK31" s="185"/>
      <c r="AL31" s="186" t="s">
        <v>483</v>
      </c>
      <c r="AM31" s="186">
        <v>2143062</v>
      </c>
      <c r="AN31" s="186"/>
      <c r="AO31" s="186"/>
      <c r="AP31" s="186"/>
      <c r="AQ31" s="186"/>
      <c r="AR31" s="186"/>
      <c r="AS31" s="186"/>
      <c r="AT31" s="186"/>
      <c r="AU31" s="186"/>
      <c r="AV31" s="186" t="s">
        <v>797</v>
      </c>
      <c r="AW31" s="186" t="s">
        <v>386</v>
      </c>
      <c r="AX31" s="236" t="s">
        <v>386</v>
      </c>
      <c r="AY31" s="236" t="s">
        <v>822</v>
      </c>
      <c r="AZ31" s="237" t="s">
        <v>823</v>
      </c>
      <c r="BA31" s="237" t="s">
        <v>824</v>
      </c>
      <c r="BB31" s="237"/>
      <c r="BC31" s="238" t="s">
        <v>386</v>
      </c>
      <c r="BD31" s="238"/>
      <c r="BE31" s="238"/>
      <c r="BF31" s="238"/>
      <c r="BG31" s="238"/>
      <c r="BH31" s="238"/>
      <c r="BI31" s="238"/>
      <c r="BJ31" s="238"/>
      <c r="BK31" s="239"/>
      <c r="BL31" s="239" t="s">
        <v>488</v>
      </c>
      <c r="BM31" s="239" t="s">
        <v>379</v>
      </c>
      <c r="BN31" s="239" t="s">
        <v>387</v>
      </c>
      <c r="BO31" s="239"/>
      <c r="BP31" s="239" t="s">
        <v>394</v>
      </c>
      <c r="BQ31" s="239"/>
      <c r="BR31" s="239"/>
      <c r="BS31" s="239" t="s">
        <v>394</v>
      </c>
      <c r="BT31" s="239"/>
      <c r="BU31" s="239"/>
      <c r="BV31" s="239"/>
      <c r="BW31" s="239"/>
      <c r="BX31" s="239" t="s">
        <v>394</v>
      </c>
      <c r="BY31" s="239" t="s">
        <v>394</v>
      </c>
      <c r="BZ31" s="239"/>
      <c r="CA31" s="239"/>
      <c r="CB31" s="239" t="s">
        <v>394</v>
      </c>
      <c r="CC31" s="239"/>
      <c r="CD31" s="239"/>
      <c r="CE31" s="239" t="s">
        <v>394</v>
      </c>
      <c r="CF31" s="239"/>
      <c r="CG31" s="239"/>
      <c r="CH31" s="239" t="s">
        <v>394</v>
      </c>
      <c r="CI31" s="239"/>
      <c r="CJ31" s="239"/>
      <c r="CK31" s="239" t="s">
        <v>394</v>
      </c>
      <c r="CL31" s="239"/>
      <c r="CM31" s="239"/>
      <c r="CN31" s="239" t="s">
        <v>394</v>
      </c>
      <c r="CO31" s="239"/>
      <c r="CP31" s="239"/>
      <c r="CQ31" s="239" t="s">
        <v>394</v>
      </c>
      <c r="CR31" s="239"/>
      <c r="CS31" s="239"/>
    </row>
    <row r="32" s="179" customFormat="1" ht="74" hidden="1" customHeight="1" spans="1:102">
      <c r="A32" s="185">
        <v>25</v>
      </c>
      <c r="B32" s="185" t="s">
        <v>254</v>
      </c>
      <c r="C32" s="185" t="s">
        <v>825</v>
      </c>
      <c r="D32" s="186" t="s">
        <v>482</v>
      </c>
      <c r="E32" s="185" t="s">
        <v>483</v>
      </c>
      <c r="F32" s="185" t="s">
        <v>484</v>
      </c>
      <c r="G32" s="185"/>
      <c r="H32" s="185">
        <v>2024</v>
      </c>
      <c r="I32" s="185"/>
      <c r="J32" s="185">
        <v>202404</v>
      </c>
      <c r="K32" s="185">
        <v>202412</v>
      </c>
      <c r="L32" s="186" t="s">
        <v>95</v>
      </c>
      <c r="M32" s="185"/>
      <c r="N32" s="185"/>
      <c r="O32" s="185" t="s">
        <v>485</v>
      </c>
      <c r="P32" s="185"/>
      <c r="Q32" s="185"/>
      <c r="R32" s="185"/>
      <c r="S32" s="185" t="s">
        <v>485</v>
      </c>
      <c r="T32" s="185" t="s">
        <v>386</v>
      </c>
      <c r="U32" s="185" t="s">
        <v>386</v>
      </c>
      <c r="V32" s="185"/>
      <c r="W32" s="185" t="s">
        <v>69</v>
      </c>
      <c r="X32" s="185"/>
      <c r="Y32" s="185"/>
      <c r="Z32" s="185">
        <v>9800</v>
      </c>
      <c r="AA32" s="185">
        <v>9800</v>
      </c>
      <c r="AB32" s="185" t="s">
        <v>447</v>
      </c>
      <c r="AC32" s="185"/>
      <c r="AD32" s="185" t="s">
        <v>129</v>
      </c>
      <c r="AE32" s="185"/>
      <c r="AF32" s="185" t="s">
        <v>569</v>
      </c>
      <c r="AG32" s="185" t="s">
        <v>382</v>
      </c>
      <c r="AH32" s="185" t="s">
        <v>255</v>
      </c>
      <c r="AI32" s="185" t="s">
        <v>256</v>
      </c>
      <c r="AJ32" s="185"/>
      <c r="AK32" s="185"/>
      <c r="AL32" s="185" t="s">
        <v>826</v>
      </c>
      <c r="AM32" s="186">
        <v>13847249860</v>
      </c>
      <c r="AN32" s="185"/>
      <c r="AO32" s="185"/>
      <c r="AP32" s="185"/>
      <c r="AQ32" s="186"/>
      <c r="AR32" s="186"/>
      <c r="AS32" s="185"/>
      <c r="AT32" s="186"/>
      <c r="AU32" s="186"/>
      <c r="AV32" s="186" t="s">
        <v>797</v>
      </c>
      <c r="AW32" s="186" t="s">
        <v>386</v>
      </c>
      <c r="AX32" s="236" t="s">
        <v>386</v>
      </c>
      <c r="AY32" s="236" t="s">
        <v>827</v>
      </c>
      <c r="AZ32" s="237" t="s">
        <v>828</v>
      </c>
      <c r="BA32" s="237" t="s">
        <v>824</v>
      </c>
      <c r="BB32" s="237"/>
      <c r="BC32" s="238" t="s">
        <v>386</v>
      </c>
      <c r="BD32" s="238"/>
      <c r="BE32" s="238"/>
      <c r="BF32" s="238"/>
      <c r="BG32" s="238"/>
      <c r="BH32" s="238"/>
      <c r="BI32" s="238"/>
      <c r="BJ32" s="238"/>
      <c r="BK32" s="238"/>
      <c r="BL32" s="239" t="s">
        <v>488</v>
      </c>
      <c r="BM32" s="238" t="s">
        <v>379</v>
      </c>
      <c r="BN32" s="238" t="s">
        <v>387</v>
      </c>
      <c r="BO32" s="238"/>
      <c r="BP32" s="238" t="s">
        <v>394</v>
      </c>
      <c r="BQ32" s="238"/>
      <c r="BR32" s="238"/>
      <c r="BS32" s="238" t="s">
        <v>394</v>
      </c>
      <c r="BT32" s="238"/>
      <c r="BU32" s="238"/>
      <c r="BV32" s="238"/>
      <c r="BW32" s="238"/>
      <c r="BX32" s="239" t="s">
        <v>394</v>
      </c>
      <c r="BY32" s="239" t="s">
        <v>394</v>
      </c>
      <c r="BZ32" s="238"/>
      <c r="CA32" s="238"/>
      <c r="CB32" s="238" t="s">
        <v>394</v>
      </c>
      <c r="CC32" s="238"/>
      <c r="CD32" s="238"/>
      <c r="CE32" s="238" t="s">
        <v>394</v>
      </c>
      <c r="CF32" s="238"/>
      <c r="CG32" s="238"/>
      <c r="CH32" s="238" t="s">
        <v>394</v>
      </c>
      <c r="CI32" s="238"/>
      <c r="CJ32" s="238"/>
      <c r="CK32" s="238" t="s">
        <v>394</v>
      </c>
      <c r="CL32" s="238"/>
      <c r="CM32" s="238"/>
      <c r="CN32" s="238" t="s">
        <v>394</v>
      </c>
      <c r="CO32" s="238"/>
      <c r="CP32" s="238"/>
      <c r="CQ32" s="238" t="s">
        <v>394</v>
      </c>
      <c r="CR32" s="238"/>
      <c r="CS32" s="238"/>
      <c r="CT32" s="227"/>
      <c r="CU32" s="226"/>
      <c r="CV32" s="226"/>
      <c r="CW32" s="226"/>
      <c r="CX32" s="226"/>
    </row>
    <row r="33" s="179" customFormat="1" ht="115" hidden="1" customHeight="1" spans="1:97">
      <c r="A33" s="185">
        <v>26</v>
      </c>
      <c r="B33" s="186" t="s">
        <v>257</v>
      </c>
      <c r="C33" s="186"/>
      <c r="D33" s="186" t="s">
        <v>482</v>
      </c>
      <c r="E33" s="185" t="s">
        <v>483</v>
      </c>
      <c r="F33" s="185" t="s">
        <v>484</v>
      </c>
      <c r="G33" s="185" t="s">
        <v>795</v>
      </c>
      <c r="H33" s="186">
        <v>2024</v>
      </c>
      <c r="I33" s="186"/>
      <c r="J33" s="186"/>
      <c r="K33" s="186"/>
      <c r="L33" s="186" t="s">
        <v>95</v>
      </c>
      <c r="M33" s="186"/>
      <c r="N33" s="186"/>
      <c r="O33" s="186"/>
      <c r="P33" s="186"/>
      <c r="Q33" s="186"/>
      <c r="R33" s="186"/>
      <c r="S33" s="186"/>
      <c r="T33" s="185" t="s">
        <v>386</v>
      </c>
      <c r="U33" s="185" t="s">
        <v>386</v>
      </c>
      <c r="V33" s="186"/>
      <c r="W33" s="186" t="s">
        <v>69</v>
      </c>
      <c r="X33" s="186"/>
      <c r="Y33" s="186"/>
      <c r="Z33" s="186">
        <v>8972.7</v>
      </c>
      <c r="AA33" s="185">
        <v>8972.7</v>
      </c>
      <c r="AB33" s="185"/>
      <c r="AC33" s="185"/>
      <c r="AD33" s="185" t="s">
        <v>129</v>
      </c>
      <c r="AE33" s="186"/>
      <c r="AF33" s="185"/>
      <c r="AG33" s="185"/>
      <c r="AH33" s="186" t="s">
        <v>258</v>
      </c>
      <c r="AI33" s="186" t="s">
        <v>235</v>
      </c>
      <c r="AJ33" s="186"/>
      <c r="AK33" s="186"/>
      <c r="AL33" s="186" t="s">
        <v>483</v>
      </c>
      <c r="AM33" s="186">
        <v>2143062</v>
      </c>
      <c r="AN33" s="186"/>
      <c r="AO33" s="186"/>
      <c r="AP33" s="186"/>
      <c r="AQ33" s="186"/>
      <c r="AR33" s="186"/>
      <c r="AS33" s="186"/>
      <c r="AT33" s="186"/>
      <c r="AU33" s="186"/>
      <c r="AV33" s="186"/>
      <c r="AW33" s="186"/>
      <c r="AX33" s="236" t="s">
        <v>386</v>
      </c>
      <c r="AY33" s="236" t="s">
        <v>822</v>
      </c>
      <c r="AZ33" s="237" t="s">
        <v>829</v>
      </c>
      <c r="BA33" s="237" t="s">
        <v>830</v>
      </c>
      <c r="BB33" s="237"/>
      <c r="BC33" s="238"/>
      <c r="BD33" s="238"/>
      <c r="BE33" s="238"/>
      <c r="BF33" s="238"/>
      <c r="BG33" s="238"/>
      <c r="BH33" s="238"/>
      <c r="BI33" s="238"/>
      <c r="BJ33" s="238"/>
      <c r="BK33" s="238"/>
      <c r="BL33" s="239" t="s">
        <v>812</v>
      </c>
      <c r="BM33" s="239" t="s">
        <v>386</v>
      </c>
      <c r="BN33" s="239"/>
      <c r="BO33" s="239" t="s">
        <v>830</v>
      </c>
      <c r="BP33" s="239"/>
      <c r="BQ33" s="239"/>
      <c r="BR33" s="239"/>
      <c r="BS33" s="238" t="s">
        <v>394</v>
      </c>
      <c r="BT33" s="238"/>
      <c r="BU33" s="238"/>
      <c r="BV33" s="238"/>
      <c r="BW33" s="238"/>
      <c r="BX33" s="239" t="s">
        <v>394</v>
      </c>
      <c r="BY33" s="239" t="s">
        <v>394</v>
      </c>
      <c r="BZ33" s="239"/>
      <c r="CA33" s="239"/>
      <c r="CB33" s="238" t="s">
        <v>394</v>
      </c>
      <c r="CC33" s="239"/>
      <c r="CD33" s="239"/>
      <c r="CE33" s="238" t="s">
        <v>394</v>
      </c>
      <c r="CF33" s="239"/>
      <c r="CG33" s="239"/>
      <c r="CH33" s="238" t="s">
        <v>394</v>
      </c>
      <c r="CI33" s="239"/>
      <c r="CJ33" s="239"/>
      <c r="CK33" s="238" t="s">
        <v>394</v>
      </c>
      <c r="CL33" s="239"/>
      <c r="CM33" s="239"/>
      <c r="CN33" s="239" t="s">
        <v>394</v>
      </c>
      <c r="CO33" s="239"/>
      <c r="CP33" s="239"/>
      <c r="CQ33" s="238" t="s">
        <v>394</v>
      </c>
      <c r="CR33" s="239"/>
      <c r="CS33" s="239"/>
    </row>
    <row r="34" s="179" customFormat="1" ht="74" hidden="1" customHeight="1" spans="1:97">
      <c r="A34" s="185">
        <v>27</v>
      </c>
      <c r="B34" s="185" t="s">
        <v>239</v>
      </c>
      <c r="C34" s="185" t="s">
        <v>669</v>
      </c>
      <c r="D34" s="186" t="s">
        <v>482</v>
      </c>
      <c r="E34" s="185" t="s">
        <v>483</v>
      </c>
      <c r="F34" s="185" t="s">
        <v>484</v>
      </c>
      <c r="G34" s="185" t="s">
        <v>565</v>
      </c>
      <c r="H34" s="185" t="s">
        <v>133</v>
      </c>
      <c r="I34" s="185">
        <v>202306</v>
      </c>
      <c r="J34" s="185">
        <v>202404</v>
      </c>
      <c r="K34" s="185">
        <v>202512</v>
      </c>
      <c r="L34" s="185" t="s">
        <v>14</v>
      </c>
      <c r="M34" s="185"/>
      <c r="N34" s="185"/>
      <c r="O34" s="185" t="s">
        <v>485</v>
      </c>
      <c r="P34" s="185"/>
      <c r="Q34" s="185"/>
      <c r="R34" s="185"/>
      <c r="S34" s="185" t="s">
        <v>485</v>
      </c>
      <c r="T34" s="186" t="s">
        <v>386</v>
      </c>
      <c r="U34" s="185" t="s">
        <v>379</v>
      </c>
      <c r="V34" s="185"/>
      <c r="W34" s="185" t="s">
        <v>106</v>
      </c>
      <c r="X34" s="185"/>
      <c r="Y34" s="185">
        <v>12000</v>
      </c>
      <c r="Z34" s="185">
        <v>12000</v>
      </c>
      <c r="AA34" s="185">
        <v>6000</v>
      </c>
      <c r="AB34" s="185" t="s">
        <v>447</v>
      </c>
      <c r="AC34" s="185"/>
      <c r="AD34" s="185" t="s">
        <v>129</v>
      </c>
      <c r="AE34" s="185"/>
      <c r="AF34" s="185" t="s">
        <v>381</v>
      </c>
      <c r="AG34" s="185" t="s">
        <v>382</v>
      </c>
      <c r="AH34" s="185" t="s">
        <v>240</v>
      </c>
      <c r="AI34" s="185" t="s">
        <v>241</v>
      </c>
      <c r="AJ34" s="185" t="s">
        <v>670</v>
      </c>
      <c r="AK34" s="206">
        <v>13314863479</v>
      </c>
      <c r="AL34" s="185" t="s">
        <v>671</v>
      </c>
      <c r="AM34" s="206">
        <v>13314863479</v>
      </c>
      <c r="AN34" s="185"/>
      <c r="AO34" s="185"/>
      <c r="AP34" s="185"/>
      <c r="AQ34" s="185"/>
      <c r="AR34" s="185"/>
      <c r="AS34" s="185"/>
      <c r="AT34" s="186"/>
      <c r="AU34" s="186"/>
      <c r="AV34" s="186" t="s">
        <v>672</v>
      </c>
      <c r="AW34" s="186"/>
      <c r="AX34" s="236" t="s">
        <v>379</v>
      </c>
      <c r="AY34" s="242" t="s">
        <v>831</v>
      </c>
      <c r="AZ34" s="243" t="s">
        <v>673</v>
      </c>
      <c r="BA34" s="237"/>
      <c r="BB34" s="237"/>
      <c r="BC34" s="238" t="s">
        <v>386</v>
      </c>
      <c r="BD34" s="238"/>
      <c r="BE34" s="238"/>
      <c r="BF34" s="238"/>
      <c r="BG34" s="238"/>
      <c r="BH34" s="238"/>
      <c r="BI34" s="238"/>
      <c r="BJ34" s="238"/>
      <c r="BK34" s="238"/>
      <c r="BL34" s="239" t="s">
        <v>488</v>
      </c>
      <c r="BM34" s="238" t="s">
        <v>379</v>
      </c>
      <c r="BN34" s="238" t="s">
        <v>387</v>
      </c>
      <c r="BO34" s="238"/>
      <c r="BP34" s="238" t="s">
        <v>379</v>
      </c>
      <c r="BQ34" s="238" t="s">
        <v>388</v>
      </c>
      <c r="BR34" s="238" t="s">
        <v>389</v>
      </c>
      <c r="BS34" s="238" t="s">
        <v>379</v>
      </c>
      <c r="BT34" s="239" t="s">
        <v>390</v>
      </c>
      <c r="BU34" s="238"/>
      <c r="BV34" s="238"/>
      <c r="BW34" s="238"/>
      <c r="BX34" s="239" t="s">
        <v>394</v>
      </c>
      <c r="BY34" s="239" t="s">
        <v>394</v>
      </c>
      <c r="BZ34" s="238" t="s">
        <v>388</v>
      </c>
      <c r="CA34" s="238"/>
      <c r="CB34" s="238" t="s">
        <v>379</v>
      </c>
      <c r="CC34" s="238" t="s">
        <v>387</v>
      </c>
      <c r="CD34" s="238"/>
      <c r="CE34" s="238" t="s">
        <v>379</v>
      </c>
      <c r="CF34" s="238" t="s">
        <v>387</v>
      </c>
      <c r="CG34" s="238"/>
      <c r="CH34" s="238" t="s">
        <v>394</v>
      </c>
      <c r="CI34" s="238"/>
      <c r="CJ34" s="238"/>
      <c r="CK34" s="238" t="s">
        <v>394</v>
      </c>
      <c r="CL34" s="238"/>
      <c r="CM34" s="238"/>
      <c r="CN34" s="238" t="s">
        <v>394</v>
      </c>
      <c r="CO34" s="238"/>
      <c r="CP34" s="238"/>
      <c r="CQ34" s="238" t="s">
        <v>379</v>
      </c>
      <c r="CR34" s="238" t="s">
        <v>388</v>
      </c>
      <c r="CS34" s="238"/>
    </row>
    <row r="35" s="179" customFormat="1" ht="74" hidden="1" customHeight="1" spans="1:102">
      <c r="A35" s="185">
        <v>28</v>
      </c>
      <c r="B35" s="185" t="s">
        <v>251</v>
      </c>
      <c r="C35" s="186" t="s">
        <v>832</v>
      </c>
      <c r="D35" s="186" t="s">
        <v>482</v>
      </c>
      <c r="E35" s="185" t="s">
        <v>483</v>
      </c>
      <c r="F35" s="185" t="s">
        <v>484</v>
      </c>
      <c r="G35" s="185" t="s">
        <v>432</v>
      </c>
      <c r="H35" s="185" t="s">
        <v>133</v>
      </c>
      <c r="I35" s="185"/>
      <c r="J35" s="185"/>
      <c r="K35" s="185">
        <v>202512</v>
      </c>
      <c r="L35" s="185" t="s">
        <v>14</v>
      </c>
      <c r="M35" s="185"/>
      <c r="N35" s="185"/>
      <c r="O35" s="185" t="s">
        <v>485</v>
      </c>
      <c r="P35" s="185"/>
      <c r="Q35" s="185"/>
      <c r="R35" s="185"/>
      <c r="S35" s="186" t="s">
        <v>485</v>
      </c>
      <c r="T35" s="185" t="s">
        <v>386</v>
      </c>
      <c r="U35" s="185" t="s">
        <v>386</v>
      </c>
      <c r="V35" s="185"/>
      <c r="W35" s="185" t="s">
        <v>106</v>
      </c>
      <c r="X35" s="185"/>
      <c r="Y35" s="185"/>
      <c r="Z35" s="185">
        <v>10000</v>
      </c>
      <c r="AA35" s="185">
        <v>5000</v>
      </c>
      <c r="AB35" s="185" t="s">
        <v>447</v>
      </c>
      <c r="AC35" s="185"/>
      <c r="AD35" s="185" t="s">
        <v>129</v>
      </c>
      <c r="AE35" s="185"/>
      <c r="AF35" s="185" t="s">
        <v>569</v>
      </c>
      <c r="AG35" s="185"/>
      <c r="AH35" s="185" t="s">
        <v>252</v>
      </c>
      <c r="AI35" s="185" t="s">
        <v>253</v>
      </c>
      <c r="AJ35" s="185"/>
      <c r="AK35" s="185"/>
      <c r="AL35" s="185" t="s">
        <v>575</v>
      </c>
      <c r="AM35" s="185">
        <v>13191468000</v>
      </c>
      <c r="AN35" s="185"/>
      <c r="AO35" s="185"/>
      <c r="AP35" s="185"/>
      <c r="AQ35" s="186"/>
      <c r="AR35" s="186"/>
      <c r="AS35" s="185"/>
      <c r="AT35" s="186"/>
      <c r="AU35" s="186"/>
      <c r="AV35" s="186" t="s">
        <v>833</v>
      </c>
      <c r="AW35" s="186" t="s">
        <v>379</v>
      </c>
      <c r="AX35" s="236" t="s">
        <v>386</v>
      </c>
      <c r="AY35" s="236" t="s">
        <v>808</v>
      </c>
      <c r="AZ35" s="241" t="s">
        <v>834</v>
      </c>
      <c r="BA35" s="237" t="s">
        <v>835</v>
      </c>
      <c r="BB35" s="237"/>
      <c r="BC35" s="238" t="s">
        <v>379</v>
      </c>
      <c r="BD35" s="238" t="s">
        <v>836</v>
      </c>
      <c r="BE35" s="238" t="s">
        <v>390</v>
      </c>
      <c r="BF35" s="238" t="s">
        <v>392</v>
      </c>
      <c r="BG35" s="238" t="s">
        <v>392</v>
      </c>
      <c r="BH35" s="238" t="s">
        <v>392</v>
      </c>
      <c r="BI35" s="238" t="s">
        <v>392</v>
      </c>
      <c r="BJ35" s="238" t="s">
        <v>392</v>
      </c>
      <c r="BK35" s="238"/>
      <c r="BL35" s="239" t="s">
        <v>812</v>
      </c>
      <c r="BM35" s="238" t="s">
        <v>379</v>
      </c>
      <c r="BN35" s="238"/>
      <c r="BO35" s="238"/>
      <c r="BP35" s="239" t="s">
        <v>394</v>
      </c>
      <c r="BQ35" s="238"/>
      <c r="BR35" s="238"/>
      <c r="BS35" s="239" t="s">
        <v>379</v>
      </c>
      <c r="BT35" s="239" t="s">
        <v>390</v>
      </c>
      <c r="BU35" s="239"/>
      <c r="BV35" s="238"/>
      <c r="BW35" s="238"/>
      <c r="BX35" s="239" t="s">
        <v>394</v>
      </c>
      <c r="BY35" s="239" t="s">
        <v>394</v>
      </c>
      <c r="BZ35" s="238"/>
      <c r="CA35" s="239"/>
      <c r="CB35" s="239" t="s">
        <v>394</v>
      </c>
      <c r="CC35" s="238"/>
      <c r="CD35" s="238"/>
      <c r="CE35" s="239" t="s">
        <v>394</v>
      </c>
      <c r="CF35" s="238"/>
      <c r="CG35" s="238"/>
      <c r="CH35" s="239" t="s">
        <v>394</v>
      </c>
      <c r="CI35" s="238"/>
      <c r="CJ35" s="238"/>
      <c r="CK35" s="239" t="s">
        <v>394</v>
      </c>
      <c r="CL35" s="238"/>
      <c r="CM35" s="238"/>
      <c r="CN35" s="239" t="s">
        <v>394</v>
      </c>
      <c r="CO35" s="238"/>
      <c r="CP35" s="238"/>
      <c r="CQ35" s="239" t="s">
        <v>386</v>
      </c>
      <c r="CR35" s="238"/>
      <c r="CS35" s="238" t="s">
        <v>837</v>
      </c>
      <c r="CT35" s="227"/>
      <c r="CU35" s="226"/>
      <c r="CV35" s="226"/>
      <c r="CW35" s="226"/>
      <c r="CX35" s="226"/>
    </row>
    <row r="36" s="179" customFormat="1" ht="74" hidden="1" customHeight="1" spans="1:105">
      <c r="A36" s="185">
        <v>29</v>
      </c>
      <c r="B36" s="185" t="s">
        <v>838</v>
      </c>
      <c r="C36" s="185" t="s">
        <v>557</v>
      </c>
      <c r="D36" s="186" t="s">
        <v>439</v>
      </c>
      <c r="E36" s="185" t="s">
        <v>440</v>
      </c>
      <c r="F36" s="185" t="s">
        <v>376</v>
      </c>
      <c r="G36" s="185" t="s">
        <v>399</v>
      </c>
      <c r="H36" s="185" t="s">
        <v>133</v>
      </c>
      <c r="I36" s="185"/>
      <c r="J36" s="185">
        <v>202405</v>
      </c>
      <c r="K36" s="185">
        <v>202510</v>
      </c>
      <c r="L36" s="185" t="s">
        <v>14</v>
      </c>
      <c r="M36" s="185"/>
      <c r="N36" s="185"/>
      <c r="O36" s="185" t="s">
        <v>377</v>
      </c>
      <c r="P36" s="185" t="s">
        <v>378</v>
      </c>
      <c r="Q36" s="185" t="s">
        <v>379</v>
      </c>
      <c r="R36" s="185"/>
      <c r="S36" s="185" t="s">
        <v>380</v>
      </c>
      <c r="T36" s="185" t="s">
        <v>379</v>
      </c>
      <c r="U36" s="185" t="s">
        <v>386</v>
      </c>
      <c r="V36" s="185" t="s">
        <v>558</v>
      </c>
      <c r="W36" s="185" t="s">
        <v>15</v>
      </c>
      <c r="X36" s="185"/>
      <c r="Y36" s="185"/>
      <c r="Z36" s="185">
        <v>600000</v>
      </c>
      <c r="AA36" s="185">
        <v>240000</v>
      </c>
      <c r="AB36" s="185">
        <f>20*3.5</f>
        <v>70</v>
      </c>
      <c r="AC36" s="185"/>
      <c r="AD36" s="185" t="s">
        <v>129</v>
      </c>
      <c r="AE36" s="185"/>
      <c r="AF36" s="185" t="s">
        <v>559</v>
      </c>
      <c r="AG36" s="185" t="s">
        <v>560</v>
      </c>
      <c r="AH36" s="185" t="s">
        <v>194</v>
      </c>
      <c r="AI36" s="185" t="s">
        <v>144</v>
      </c>
      <c r="AJ36" s="185"/>
      <c r="AK36" s="185"/>
      <c r="AL36" s="185" t="s">
        <v>582</v>
      </c>
      <c r="AM36" s="185">
        <v>17372739449</v>
      </c>
      <c r="AN36" s="185">
        <v>500</v>
      </c>
      <c r="AO36" s="185"/>
      <c r="AP36" s="185"/>
      <c r="AQ36" s="186"/>
      <c r="AR36" s="186"/>
      <c r="AS36" s="185"/>
      <c r="AT36" s="186" t="s">
        <v>379</v>
      </c>
      <c r="AU36" s="186" t="s">
        <v>386</v>
      </c>
      <c r="AV36" s="185" t="s">
        <v>839</v>
      </c>
      <c r="AW36" s="186" t="s">
        <v>379</v>
      </c>
      <c r="AX36" s="239" t="s">
        <v>386</v>
      </c>
      <c r="AY36" s="239" t="s">
        <v>694</v>
      </c>
      <c r="AZ36" s="237" t="s">
        <v>840</v>
      </c>
      <c r="BA36" s="237" t="s">
        <v>841</v>
      </c>
      <c r="BB36" s="237" t="s">
        <v>842</v>
      </c>
      <c r="BC36" s="238" t="s">
        <v>379</v>
      </c>
      <c r="BD36" s="238" t="s">
        <v>843</v>
      </c>
      <c r="BE36" s="238" t="s">
        <v>748</v>
      </c>
      <c r="BF36" s="238" t="s">
        <v>844</v>
      </c>
      <c r="BG36" s="238" t="s">
        <v>717</v>
      </c>
      <c r="BH36" s="238" t="s">
        <v>717</v>
      </c>
      <c r="BI36" s="238" t="s">
        <v>717</v>
      </c>
      <c r="BJ36" s="238" t="s">
        <v>717</v>
      </c>
      <c r="BK36" s="238" t="s">
        <v>844</v>
      </c>
      <c r="BL36" s="239" t="str">
        <f t="shared" ref="BL36:BL68" si="6">IF(OR(BM36="是",BM36="无需办理"),IF(OR(BP36="是",BP36="无需办理"),IF(OR(BS36="是",BS36="无需办理"),IF(OR(CB36="是",CB36="无需办理"),IF(OR(CE36="是",CE36="无需办理"),IF(OR(CH36="是",CH36="无需办理"),IF(OR(CK36="是",CK36="无需办理"),IF(OR(CN36="是",CN36="无需办理"),IF(OR(CQ36="是",CQ36="无需办理"),"办结",""),""),""),""),""),""),""),""),"")</f>
        <v/>
      </c>
      <c r="BM36" s="237" t="s">
        <v>386</v>
      </c>
      <c r="BN36" s="238" t="s">
        <v>387</v>
      </c>
      <c r="BO36" s="237" t="s">
        <v>845</v>
      </c>
      <c r="BP36" s="238" t="s">
        <v>386</v>
      </c>
      <c r="BQ36" s="238" t="s">
        <v>388</v>
      </c>
      <c r="BR36" s="238" t="s">
        <v>573</v>
      </c>
      <c r="BS36" s="237" t="s">
        <v>386</v>
      </c>
      <c r="BT36" s="239" t="s">
        <v>751</v>
      </c>
      <c r="BU36" s="239" t="s">
        <v>706</v>
      </c>
      <c r="BV36" s="237" t="s">
        <v>844</v>
      </c>
      <c r="BW36" s="237" t="s">
        <v>717</v>
      </c>
      <c r="BX36" s="237" t="s">
        <v>386</v>
      </c>
      <c r="BY36" s="237" t="s">
        <v>386</v>
      </c>
      <c r="BZ36" s="238" t="s">
        <v>388</v>
      </c>
      <c r="CA36" s="239" t="s">
        <v>844</v>
      </c>
      <c r="CB36" s="237" t="s">
        <v>386</v>
      </c>
      <c r="CC36" s="238" t="s">
        <v>387</v>
      </c>
      <c r="CD36" s="237" t="s">
        <v>846</v>
      </c>
      <c r="CE36" s="237" t="s">
        <v>386</v>
      </c>
      <c r="CF36" s="238" t="s">
        <v>387</v>
      </c>
      <c r="CG36" s="237" t="s">
        <v>846</v>
      </c>
      <c r="CH36" s="238" t="s">
        <v>386</v>
      </c>
      <c r="CI36" s="238"/>
      <c r="CJ36" s="238" t="s">
        <v>847</v>
      </c>
      <c r="CK36" s="238" t="s">
        <v>386</v>
      </c>
      <c r="CL36" s="238"/>
      <c r="CM36" s="238" t="s">
        <v>847</v>
      </c>
      <c r="CN36" s="239" t="s">
        <v>394</v>
      </c>
      <c r="CO36" s="238"/>
      <c r="CP36" s="238"/>
      <c r="CQ36" s="237" t="s">
        <v>394</v>
      </c>
      <c r="CR36" s="238"/>
      <c r="CS36" s="237"/>
      <c r="CT36" s="226"/>
      <c r="CU36" s="226"/>
      <c r="CV36" s="226"/>
      <c r="CW36" s="226"/>
      <c r="CX36" s="226"/>
      <c r="CZ36" s="223"/>
      <c r="DA36" s="223"/>
    </row>
    <row r="37" s="179" customFormat="1" ht="74" hidden="1" customHeight="1" spans="1:105">
      <c r="A37" s="185">
        <v>30</v>
      </c>
      <c r="B37" s="185" t="s">
        <v>848</v>
      </c>
      <c r="C37" s="185" t="s">
        <v>557</v>
      </c>
      <c r="D37" s="186" t="s">
        <v>439</v>
      </c>
      <c r="E37" s="185" t="s">
        <v>440</v>
      </c>
      <c r="F37" s="185" t="s">
        <v>376</v>
      </c>
      <c r="G37" s="185" t="s">
        <v>399</v>
      </c>
      <c r="H37" s="185" t="s">
        <v>133</v>
      </c>
      <c r="I37" s="185"/>
      <c r="J37" s="185">
        <v>202405</v>
      </c>
      <c r="K37" s="185">
        <v>202510</v>
      </c>
      <c r="L37" s="185" t="s">
        <v>14</v>
      </c>
      <c r="M37" s="185"/>
      <c r="N37" s="185"/>
      <c r="O37" s="185" t="s">
        <v>377</v>
      </c>
      <c r="P37" s="185" t="s">
        <v>378</v>
      </c>
      <c r="Q37" s="185" t="s">
        <v>379</v>
      </c>
      <c r="R37" s="185"/>
      <c r="S37" s="185" t="s">
        <v>380</v>
      </c>
      <c r="T37" s="185" t="s">
        <v>379</v>
      </c>
      <c r="U37" s="185" t="s">
        <v>386</v>
      </c>
      <c r="V37" s="185" t="s">
        <v>558</v>
      </c>
      <c r="W37" s="185" t="s">
        <v>15</v>
      </c>
      <c r="X37" s="185"/>
      <c r="Y37" s="185"/>
      <c r="Z37" s="185">
        <v>850000</v>
      </c>
      <c r="AA37" s="185">
        <v>220000</v>
      </c>
      <c r="AB37" s="185">
        <f>12*7</f>
        <v>84</v>
      </c>
      <c r="AC37" s="185"/>
      <c r="AD37" s="185" t="s">
        <v>129</v>
      </c>
      <c r="AE37" s="185"/>
      <c r="AF37" s="185" t="s">
        <v>708</v>
      </c>
      <c r="AG37" s="185" t="s">
        <v>560</v>
      </c>
      <c r="AH37" s="185" t="s">
        <v>192</v>
      </c>
      <c r="AI37" s="185" t="s">
        <v>144</v>
      </c>
      <c r="AJ37" s="185"/>
      <c r="AK37" s="185"/>
      <c r="AL37" s="185" t="s">
        <v>582</v>
      </c>
      <c r="AM37" s="185">
        <v>17372739449</v>
      </c>
      <c r="AN37" s="185">
        <v>500</v>
      </c>
      <c r="AO37" s="185"/>
      <c r="AP37" s="185"/>
      <c r="AQ37" s="186"/>
      <c r="AR37" s="186"/>
      <c r="AS37" s="185"/>
      <c r="AT37" s="186" t="s">
        <v>379</v>
      </c>
      <c r="AU37" s="186" t="s">
        <v>386</v>
      </c>
      <c r="AV37" s="185" t="s">
        <v>839</v>
      </c>
      <c r="AW37" s="186" t="s">
        <v>379</v>
      </c>
      <c r="AX37" s="239" t="s">
        <v>386</v>
      </c>
      <c r="AY37" s="239" t="s">
        <v>694</v>
      </c>
      <c r="AZ37" s="237" t="s">
        <v>840</v>
      </c>
      <c r="BA37" s="237" t="s">
        <v>841</v>
      </c>
      <c r="BB37" s="237" t="s">
        <v>842</v>
      </c>
      <c r="BC37" s="238" t="s">
        <v>379</v>
      </c>
      <c r="BD37" s="238" t="s">
        <v>843</v>
      </c>
      <c r="BE37" s="238" t="s">
        <v>849</v>
      </c>
      <c r="BF37" s="238" t="s">
        <v>717</v>
      </c>
      <c r="BG37" s="238" t="s">
        <v>717</v>
      </c>
      <c r="BH37" s="238" t="s">
        <v>717</v>
      </c>
      <c r="BI37" s="238" t="s">
        <v>717</v>
      </c>
      <c r="BJ37" s="238" t="s">
        <v>717</v>
      </c>
      <c r="BK37" s="238" t="s">
        <v>718</v>
      </c>
      <c r="BL37" s="239" t="str">
        <f t="shared" si="6"/>
        <v/>
      </c>
      <c r="BM37" s="237" t="s">
        <v>386</v>
      </c>
      <c r="BN37" s="238" t="s">
        <v>387</v>
      </c>
      <c r="BO37" s="237" t="s">
        <v>845</v>
      </c>
      <c r="BP37" s="238" t="s">
        <v>386</v>
      </c>
      <c r="BQ37" s="238" t="s">
        <v>388</v>
      </c>
      <c r="BR37" s="238" t="s">
        <v>573</v>
      </c>
      <c r="BS37" s="237" t="s">
        <v>386</v>
      </c>
      <c r="BT37" s="239" t="s">
        <v>850</v>
      </c>
      <c r="BU37" s="239" t="s">
        <v>706</v>
      </c>
      <c r="BV37" s="237" t="s">
        <v>717</v>
      </c>
      <c r="BW37" s="237" t="s">
        <v>717</v>
      </c>
      <c r="BX37" s="237" t="s">
        <v>386</v>
      </c>
      <c r="BY37" s="237" t="s">
        <v>386</v>
      </c>
      <c r="BZ37" s="238" t="s">
        <v>388</v>
      </c>
      <c r="CA37" s="239" t="s">
        <v>718</v>
      </c>
      <c r="CB37" s="237" t="s">
        <v>386</v>
      </c>
      <c r="CC37" s="238" t="s">
        <v>387</v>
      </c>
      <c r="CD37" s="237" t="s">
        <v>846</v>
      </c>
      <c r="CE37" s="237" t="s">
        <v>386</v>
      </c>
      <c r="CF37" s="238" t="s">
        <v>387</v>
      </c>
      <c r="CG37" s="237" t="s">
        <v>846</v>
      </c>
      <c r="CH37" s="238" t="s">
        <v>386</v>
      </c>
      <c r="CI37" s="238"/>
      <c r="CJ37" s="238" t="s">
        <v>847</v>
      </c>
      <c r="CK37" s="238" t="s">
        <v>386</v>
      </c>
      <c r="CL37" s="238"/>
      <c r="CM37" s="238" t="s">
        <v>847</v>
      </c>
      <c r="CN37" s="239" t="s">
        <v>394</v>
      </c>
      <c r="CO37" s="238"/>
      <c r="CP37" s="238"/>
      <c r="CQ37" s="237" t="s">
        <v>394</v>
      </c>
      <c r="CR37" s="238"/>
      <c r="CS37" s="237"/>
      <c r="CT37" s="227"/>
      <c r="CU37" s="226"/>
      <c r="CV37" s="226"/>
      <c r="CW37" s="226"/>
      <c r="CX37" s="226"/>
      <c r="CZ37" s="223"/>
      <c r="DA37" s="223"/>
    </row>
    <row r="38" s="179" customFormat="1" ht="74" hidden="1" customHeight="1" spans="1:105">
      <c r="A38" s="185" t="s">
        <v>851</v>
      </c>
      <c r="B38" s="185" t="s">
        <v>852</v>
      </c>
      <c r="C38" s="185" t="s">
        <v>557</v>
      </c>
      <c r="D38" s="186" t="s">
        <v>439</v>
      </c>
      <c r="E38" s="185" t="s">
        <v>440</v>
      </c>
      <c r="F38" s="185" t="s">
        <v>376</v>
      </c>
      <c r="G38" s="185" t="s">
        <v>399</v>
      </c>
      <c r="H38" s="185" t="s">
        <v>133</v>
      </c>
      <c r="I38" s="185"/>
      <c r="J38" s="185">
        <v>202405</v>
      </c>
      <c r="K38" s="185">
        <v>202512</v>
      </c>
      <c r="L38" s="185" t="s">
        <v>14</v>
      </c>
      <c r="M38" s="185"/>
      <c r="N38" s="185"/>
      <c r="O38" s="185" t="s">
        <v>377</v>
      </c>
      <c r="P38" s="185" t="s">
        <v>378</v>
      </c>
      <c r="Q38" s="185" t="s">
        <v>379</v>
      </c>
      <c r="R38" s="185"/>
      <c r="S38" s="185" t="s">
        <v>380</v>
      </c>
      <c r="T38" s="185" t="s">
        <v>379</v>
      </c>
      <c r="U38" s="185" t="s">
        <v>386</v>
      </c>
      <c r="V38" s="185" t="s">
        <v>558</v>
      </c>
      <c r="W38" s="185" t="s">
        <v>15</v>
      </c>
      <c r="X38" s="185"/>
      <c r="Y38" s="185"/>
      <c r="Z38" s="185">
        <v>38000</v>
      </c>
      <c r="AA38" s="185">
        <v>30000</v>
      </c>
      <c r="AB38" s="185" t="s">
        <v>447</v>
      </c>
      <c r="AC38" s="185"/>
      <c r="AD38" s="185" t="s">
        <v>129</v>
      </c>
      <c r="AE38" s="185"/>
      <c r="AF38" s="185" t="s">
        <v>708</v>
      </c>
      <c r="AG38" s="185" t="s">
        <v>560</v>
      </c>
      <c r="AH38" s="185" t="s">
        <v>853</v>
      </c>
      <c r="AI38" s="185" t="s">
        <v>144</v>
      </c>
      <c r="AJ38" s="185"/>
      <c r="AK38" s="185"/>
      <c r="AL38" s="185" t="s">
        <v>582</v>
      </c>
      <c r="AM38" s="185">
        <v>17372739449</v>
      </c>
      <c r="AN38" s="185">
        <v>0</v>
      </c>
      <c r="AO38" s="185"/>
      <c r="AP38" s="185"/>
      <c r="AQ38" s="186"/>
      <c r="AR38" s="186"/>
      <c r="AS38" s="185"/>
      <c r="AT38" s="186" t="s">
        <v>379</v>
      </c>
      <c r="AU38" s="186" t="s">
        <v>386</v>
      </c>
      <c r="AV38" s="185" t="s">
        <v>854</v>
      </c>
      <c r="AW38" s="186" t="s">
        <v>379</v>
      </c>
      <c r="AX38" s="239" t="s">
        <v>386</v>
      </c>
      <c r="AY38" s="236" t="s">
        <v>694</v>
      </c>
      <c r="AZ38" s="237" t="s">
        <v>840</v>
      </c>
      <c r="BA38" s="237" t="s">
        <v>841</v>
      </c>
      <c r="BB38" s="237" t="s">
        <v>842</v>
      </c>
      <c r="BC38" s="238" t="s">
        <v>379</v>
      </c>
      <c r="BD38" s="238" t="s">
        <v>843</v>
      </c>
      <c r="BE38" s="238" t="s">
        <v>849</v>
      </c>
      <c r="BF38" s="238" t="s">
        <v>717</v>
      </c>
      <c r="BG38" s="238" t="s">
        <v>717</v>
      </c>
      <c r="BH38" s="238" t="s">
        <v>717</v>
      </c>
      <c r="BI38" s="238" t="s">
        <v>717</v>
      </c>
      <c r="BJ38" s="238" t="s">
        <v>717</v>
      </c>
      <c r="BK38" s="238" t="s">
        <v>718</v>
      </c>
      <c r="BL38" s="239" t="str">
        <f t="shared" si="6"/>
        <v/>
      </c>
      <c r="BM38" s="237" t="s">
        <v>386</v>
      </c>
      <c r="BN38" s="238" t="s">
        <v>387</v>
      </c>
      <c r="BO38" s="237" t="s">
        <v>845</v>
      </c>
      <c r="BP38" s="238" t="s">
        <v>386</v>
      </c>
      <c r="BQ38" s="238" t="s">
        <v>388</v>
      </c>
      <c r="BR38" s="238" t="s">
        <v>573</v>
      </c>
      <c r="BS38" s="237" t="s">
        <v>386</v>
      </c>
      <c r="BT38" s="239" t="s">
        <v>850</v>
      </c>
      <c r="BU38" s="239" t="s">
        <v>706</v>
      </c>
      <c r="BV38" s="237" t="s">
        <v>717</v>
      </c>
      <c r="BW38" s="237" t="s">
        <v>717</v>
      </c>
      <c r="BX38" s="237" t="s">
        <v>386</v>
      </c>
      <c r="BY38" s="237" t="s">
        <v>386</v>
      </c>
      <c r="BZ38" s="238" t="s">
        <v>388</v>
      </c>
      <c r="CA38" s="239" t="s">
        <v>718</v>
      </c>
      <c r="CB38" s="237" t="s">
        <v>386</v>
      </c>
      <c r="CC38" s="238" t="s">
        <v>387</v>
      </c>
      <c r="CD38" s="237" t="s">
        <v>846</v>
      </c>
      <c r="CE38" s="237" t="s">
        <v>386</v>
      </c>
      <c r="CF38" s="238" t="s">
        <v>387</v>
      </c>
      <c r="CG38" s="237" t="s">
        <v>846</v>
      </c>
      <c r="CH38" s="238" t="s">
        <v>386</v>
      </c>
      <c r="CI38" s="238" t="s">
        <v>388</v>
      </c>
      <c r="CJ38" s="238" t="s">
        <v>847</v>
      </c>
      <c r="CK38" s="238" t="s">
        <v>386</v>
      </c>
      <c r="CL38" s="238" t="s">
        <v>388</v>
      </c>
      <c r="CM38" s="238" t="s">
        <v>847</v>
      </c>
      <c r="CN38" s="239" t="s">
        <v>394</v>
      </c>
      <c r="CO38" s="238"/>
      <c r="CP38" s="238"/>
      <c r="CQ38" s="237" t="s">
        <v>394</v>
      </c>
      <c r="CR38" s="238"/>
      <c r="CS38" s="237"/>
      <c r="CT38" s="185"/>
      <c r="CU38" s="227"/>
      <c r="CV38" s="227"/>
      <c r="CW38" s="227"/>
      <c r="CX38" s="227"/>
      <c r="CZ38" s="223"/>
      <c r="DA38" s="223"/>
    </row>
    <row r="39" s="179" customFormat="1" ht="74" hidden="1" customHeight="1" spans="1:105">
      <c r="A39" s="185">
        <v>32</v>
      </c>
      <c r="B39" s="185" t="s">
        <v>195</v>
      </c>
      <c r="C39" s="185" t="s">
        <v>855</v>
      </c>
      <c r="D39" s="186" t="s">
        <v>439</v>
      </c>
      <c r="E39" s="185" t="s">
        <v>440</v>
      </c>
      <c r="F39" s="185" t="s">
        <v>707</v>
      </c>
      <c r="G39" s="185" t="s">
        <v>399</v>
      </c>
      <c r="H39" s="185" t="s">
        <v>133</v>
      </c>
      <c r="I39" s="185"/>
      <c r="J39" s="185">
        <v>202405</v>
      </c>
      <c r="K39" s="185">
        <v>202512</v>
      </c>
      <c r="L39" s="185" t="s">
        <v>14</v>
      </c>
      <c r="M39" s="185"/>
      <c r="N39" s="185"/>
      <c r="O39" s="185" t="s">
        <v>491</v>
      </c>
      <c r="P39" s="185" t="s">
        <v>491</v>
      </c>
      <c r="Q39" s="185" t="s">
        <v>379</v>
      </c>
      <c r="R39" s="185" t="s">
        <v>856</v>
      </c>
      <c r="S39" s="185" t="s">
        <v>493</v>
      </c>
      <c r="T39" s="185" t="s">
        <v>379</v>
      </c>
      <c r="U39" s="185" t="s">
        <v>386</v>
      </c>
      <c r="V39" s="185" t="s">
        <v>558</v>
      </c>
      <c r="W39" s="185" t="s">
        <v>15</v>
      </c>
      <c r="X39" s="185"/>
      <c r="Y39" s="185"/>
      <c r="Z39" s="185">
        <v>330670</v>
      </c>
      <c r="AA39" s="185">
        <v>250000</v>
      </c>
      <c r="AB39" s="185">
        <v>100</v>
      </c>
      <c r="AC39" s="185"/>
      <c r="AD39" s="185" t="s">
        <v>129</v>
      </c>
      <c r="AE39" s="185"/>
      <c r="AF39" s="185" t="s">
        <v>559</v>
      </c>
      <c r="AG39" s="185" t="s">
        <v>560</v>
      </c>
      <c r="AH39" s="185" t="s">
        <v>196</v>
      </c>
      <c r="AI39" s="185" t="s">
        <v>197</v>
      </c>
      <c r="AJ39" s="185"/>
      <c r="AK39" s="185"/>
      <c r="AL39" s="185" t="s">
        <v>857</v>
      </c>
      <c r="AM39" s="185">
        <v>18817598296</v>
      </c>
      <c r="AN39" s="185">
        <v>500</v>
      </c>
      <c r="AO39" s="185"/>
      <c r="AP39" s="185"/>
      <c r="AQ39" s="186"/>
      <c r="AR39" s="186"/>
      <c r="AS39" s="185"/>
      <c r="AT39" s="186" t="s">
        <v>379</v>
      </c>
      <c r="AU39" s="186" t="s">
        <v>379</v>
      </c>
      <c r="AV39" s="186" t="s">
        <v>858</v>
      </c>
      <c r="AW39" s="186" t="s">
        <v>379</v>
      </c>
      <c r="AX39" s="239" t="s">
        <v>386</v>
      </c>
      <c r="AY39" s="239" t="s">
        <v>808</v>
      </c>
      <c r="AZ39" s="237" t="s">
        <v>859</v>
      </c>
      <c r="BA39" s="237" t="s">
        <v>860</v>
      </c>
      <c r="BB39" s="237"/>
      <c r="BC39" s="238" t="s">
        <v>379</v>
      </c>
      <c r="BD39" s="238" t="s">
        <v>861</v>
      </c>
      <c r="BE39" s="238" t="s">
        <v>748</v>
      </c>
      <c r="BF39" s="238" t="s">
        <v>392</v>
      </c>
      <c r="BG39" s="238" t="s">
        <v>392</v>
      </c>
      <c r="BH39" s="238" t="s">
        <v>392</v>
      </c>
      <c r="BI39" s="238" t="s">
        <v>392</v>
      </c>
      <c r="BJ39" s="249" t="s">
        <v>392</v>
      </c>
      <c r="BK39" s="238" t="s">
        <v>862</v>
      </c>
      <c r="BL39" s="239" t="str">
        <f t="shared" si="6"/>
        <v/>
      </c>
      <c r="BM39" s="237" t="s">
        <v>379</v>
      </c>
      <c r="BN39" s="238" t="s">
        <v>387</v>
      </c>
      <c r="BO39" s="237"/>
      <c r="BP39" s="238" t="s">
        <v>386</v>
      </c>
      <c r="BQ39" s="238" t="s">
        <v>388</v>
      </c>
      <c r="BR39" s="238" t="s">
        <v>573</v>
      </c>
      <c r="BS39" s="237" t="s">
        <v>379</v>
      </c>
      <c r="BT39" s="239" t="s">
        <v>751</v>
      </c>
      <c r="BU39" s="239" t="s">
        <v>391</v>
      </c>
      <c r="BV39" s="237" t="s">
        <v>392</v>
      </c>
      <c r="BW39" s="237" t="s">
        <v>392</v>
      </c>
      <c r="BX39" s="237" t="s">
        <v>379</v>
      </c>
      <c r="BY39" s="237" t="s">
        <v>379</v>
      </c>
      <c r="BZ39" s="238" t="s">
        <v>388</v>
      </c>
      <c r="CA39" s="239" t="s">
        <v>391</v>
      </c>
      <c r="CB39" s="237" t="s">
        <v>394</v>
      </c>
      <c r="CC39" s="238" t="s">
        <v>387</v>
      </c>
      <c r="CD39" s="237" t="s">
        <v>863</v>
      </c>
      <c r="CE39" s="237" t="s">
        <v>386</v>
      </c>
      <c r="CF39" s="238" t="s">
        <v>387</v>
      </c>
      <c r="CG39" s="237" t="s">
        <v>864</v>
      </c>
      <c r="CH39" s="238" t="s">
        <v>386</v>
      </c>
      <c r="CI39" s="238"/>
      <c r="CJ39" s="238" t="s">
        <v>752</v>
      </c>
      <c r="CK39" s="238" t="s">
        <v>386</v>
      </c>
      <c r="CL39" s="238"/>
      <c r="CM39" s="238" t="s">
        <v>752</v>
      </c>
      <c r="CN39" s="239" t="s">
        <v>394</v>
      </c>
      <c r="CO39" s="238"/>
      <c r="CP39" s="238"/>
      <c r="CQ39" s="237" t="s">
        <v>394</v>
      </c>
      <c r="CR39" s="238"/>
      <c r="CS39" s="237"/>
      <c r="CT39" s="185"/>
      <c r="CU39" s="226" t="s">
        <v>425</v>
      </c>
      <c r="CV39" s="226"/>
      <c r="CW39" s="226"/>
      <c r="CX39" s="226"/>
      <c r="CZ39" s="223">
        <f t="shared" ref="CZ39:CZ45" si="7">Z39/10000</f>
        <v>33.067</v>
      </c>
      <c r="DA39" s="223">
        <f t="shared" ref="DA39:DA45" si="8">AA39/10000</f>
        <v>25</v>
      </c>
    </row>
    <row r="40" s="179" customFormat="1" ht="74" hidden="1" customHeight="1" spans="1:102">
      <c r="A40" s="185">
        <v>33</v>
      </c>
      <c r="B40" s="185" t="s">
        <v>142</v>
      </c>
      <c r="C40" s="185" t="s">
        <v>568</v>
      </c>
      <c r="D40" s="186" t="s">
        <v>439</v>
      </c>
      <c r="E40" s="185" t="s">
        <v>440</v>
      </c>
      <c r="F40" s="185" t="s">
        <v>707</v>
      </c>
      <c r="G40" s="185" t="s">
        <v>399</v>
      </c>
      <c r="H40" s="185">
        <v>2024</v>
      </c>
      <c r="I40" s="185"/>
      <c r="J40" s="185">
        <v>202401</v>
      </c>
      <c r="K40" s="185">
        <v>202407</v>
      </c>
      <c r="L40" s="186" t="s">
        <v>14</v>
      </c>
      <c r="M40" s="185"/>
      <c r="N40" s="185"/>
      <c r="O40" s="185" t="s">
        <v>377</v>
      </c>
      <c r="P40" s="185" t="s">
        <v>378</v>
      </c>
      <c r="Q40" s="185"/>
      <c r="R40" s="185"/>
      <c r="S40" s="185" t="s">
        <v>380</v>
      </c>
      <c r="T40" s="185" t="s">
        <v>379</v>
      </c>
      <c r="U40" s="185" t="s">
        <v>379</v>
      </c>
      <c r="V40" s="185"/>
      <c r="W40" s="185" t="s">
        <v>15</v>
      </c>
      <c r="X40" s="185"/>
      <c r="Y40" s="185"/>
      <c r="Z40" s="185">
        <v>37000</v>
      </c>
      <c r="AA40" s="185">
        <v>37000</v>
      </c>
      <c r="AB40" s="185" t="s">
        <v>447</v>
      </c>
      <c r="AC40" s="185"/>
      <c r="AD40" s="185" t="s">
        <v>129</v>
      </c>
      <c r="AE40" s="185"/>
      <c r="AF40" s="185" t="s">
        <v>569</v>
      </c>
      <c r="AG40" s="185" t="s">
        <v>382</v>
      </c>
      <c r="AH40" s="185" t="s">
        <v>143</v>
      </c>
      <c r="AI40" s="185" t="s">
        <v>144</v>
      </c>
      <c r="AJ40" s="185"/>
      <c r="AK40" s="185"/>
      <c r="AL40" s="185" t="s">
        <v>570</v>
      </c>
      <c r="AM40" s="185">
        <v>18347122510</v>
      </c>
      <c r="AN40" s="185"/>
      <c r="AO40" s="185"/>
      <c r="AP40" s="185"/>
      <c r="AQ40" s="186"/>
      <c r="AR40" s="186"/>
      <c r="AS40" s="185"/>
      <c r="AT40" s="186"/>
      <c r="AU40" s="186"/>
      <c r="AV40" s="186" t="s">
        <v>571</v>
      </c>
      <c r="AW40" s="186"/>
      <c r="AX40" s="239" t="s">
        <v>379</v>
      </c>
      <c r="AY40" s="239"/>
      <c r="AZ40" s="237" t="s">
        <v>572</v>
      </c>
      <c r="BA40" s="237"/>
      <c r="BB40" s="237"/>
      <c r="BC40" s="238" t="s">
        <v>386</v>
      </c>
      <c r="BD40" s="238"/>
      <c r="BE40" s="238"/>
      <c r="BF40" s="238"/>
      <c r="BG40" s="238"/>
      <c r="BH40" s="238"/>
      <c r="BI40" s="238"/>
      <c r="BJ40" s="238"/>
      <c r="BK40" s="238"/>
      <c r="BL40" s="239" t="str">
        <f t="shared" si="6"/>
        <v>办结</v>
      </c>
      <c r="BM40" s="237" t="s">
        <v>379</v>
      </c>
      <c r="BN40" s="238" t="s">
        <v>387</v>
      </c>
      <c r="BO40" s="237"/>
      <c r="BP40" s="238" t="str">
        <f>BS40</f>
        <v>无需办理</v>
      </c>
      <c r="BQ40" s="238" t="s">
        <v>388</v>
      </c>
      <c r="BR40" s="238" t="s">
        <v>573</v>
      </c>
      <c r="BS40" s="239" t="s">
        <v>394</v>
      </c>
      <c r="BT40" s="239"/>
      <c r="BU40" s="239"/>
      <c r="BV40" s="239"/>
      <c r="BW40" s="239"/>
      <c r="BX40" s="239" t="s">
        <v>394</v>
      </c>
      <c r="BY40" s="239" t="s">
        <v>394</v>
      </c>
      <c r="BZ40" s="238" t="s">
        <v>388</v>
      </c>
      <c r="CA40" s="237"/>
      <c r="CB40" s="239" t="s">
        <v>394</v>
      </c>
      <c r="CC40" s="238" t="s">
        <v>387</v>
      </c>
      <c r="CD40" s="237"/>
      <c r="CE40" s="239" t="s">
        <v>394</v>
      </c>
      <c r="CF40" s="238" t="s">
        <v>387</v>
      </c>
      <c r="CG40" s="237"/>
      <c r="CH40" s="238" t="s">
        <v>394</v>
      </c>
      <c r="CI40" s="238"/>
      <c r="CJ40" s="238"/>
      <c r="CK40" s="238" t="s">
        <v>394</v>
      </c>
      <c r="CL40" s="238"/>
      <c r="CM40" s="238"/>
      <c r="CN40" s="238" t="s">
        <v>394</v>
      </c>
      <c r="CO40" s="238"/>
      <c r="CP40" s="238"/>
      <c r="CQ40" s="237" t="s">
        <v>394</v>
      </c>
      <c r="CR40" s="238"/>
      <c r="CS40" s="237"/>
      <c r="CT40" s="227"/>
      <c r="CU40" s="226"/>
      <c r="CV40" s="226"/>
      <c r="CW40" s="226"/>
      <c r="CX40" s="226"/>
    </row>
    <row r="41" s="179" customFormat="1" ht="74" hidden="1" customHeight="1" spans="1:105">
      <c r="A41" s="185">
        <v>34</v>
      </c>
      <c r="B41" s="185" t="s">
        <v>865</v>
      </c>
      <c r="C41" s="185" t="s">
        <v>557</v>
      </c>
      <c r="D41" s="186" t="s">
        <v>439</v>
      </c>
      <c r="E41" s="185" t="s">
        <v>440</v>
      </c>
      <c r="F41" s="185" t="s">
        <v>707</v>
      </c>
      <c r="G41" s="185" t="s">
        <v>866</v>
      </c>
      <c r="H41" s="185">
        <v>2024</v>
      </c>
      <c r="I41" s="185">
        <v>202308</v>
      </c>
      <c r="J41" s="185">
        <v>202402</v>
      </c>
      <c r="K41" s="185">
        <v>202510</v>
      </c>
      <c r="L41" s="185" t="s">
        <v>14</v>
      </c>
      <c r="M41" s="185"/>
      <c r="N41" s="185"/>
      <c r="O41" s="185" t="s">
        <v>464</v>
      </c>
      <c r="P41" s="185" t="s">
        <v>465</v>
      </c>
      <c r="Q41" s="185"/>
      <c r="R41" s="185"/>
      <c r="S41" s="185" t="s">
        <v>466</v>
      </c>
      <c r="T41" s="185" t="s">
        <v>379</v>
      </c>
      <c r="U41" s="185" t="s">
        <v>386</v>
      </c>
      <c r="V41" s="185" t="s">
        <v>558</v>
      </c>
      <c r="W41" s="185" t="s">
        <v>57</v>
      </c>
      <c r="X41" s="185"/>
      <c r="Y41" s="185"/>
      <c r="Z41" s="185">
        <v>70000</v>
      </c>
      <c r="AA41" s="185">
        <v>30000</v>
      </c>
      <c r="AB41" s="185" t="s">
        <v>867</v>
      </c>
      <c r="AC41" s="185"/>
      <c r="AD41" s="185" t="s">
        <v>129</v>
      </c>
      <c r="AE41" s="185"/>
      <c r="AF41" s="185" t="s">
        <v>559</v>
      </c>
      <c r="AG41" s="185" t="s">
        <v>560</v>
      </c>
      <c r="AH41" s="185" t="s">
        <v>211</v>
      </c>
      <c r="AI41" s="185" t="s">
        <v>212</v>
      </c>
      <c r="AJ41" s="185"/>
      <c r="AK41" s="185"/>
      <c r="AL41" s="185" t="s">
        <v>868</v>
      </c>
      <c r="AM41" s="185">
        <v>15384724411</v>
      </c>
      <c r="AN41" s="185">
        <v>100</v>
      </c>
      <c r="AO41" s="185"/>
      <c r="AP41" s="185"/>
      <c r="AQ41" s="185"/>
      <c r="AR41" s="185"/>
      <c r="AS41" s="185"/>
      <c r="AT41" s="186" t="s">
        <v>379</v>
      </c>
      <c r="AU41" s="186" t="s">
        <v>379</v>
      </c>
      <c r="AV41" s="186" t="s">
        <v>869</v>
      </c>
      <c r="AW41" s="186" t="s">
        <v>379</v>
      </c>
      <c r="AX41" s="239" t="s">
        <v>386</v>
      </c>
      <c r="AY41" s="239" t="s">
        <v>808</v>
      </c>
      <c r="AZ41" s="237" t="s">
        <v>870</v>
      </c>
      <c r="BA41" s="237"/>
      <c r="BB41" s="237"/>
      <c r="BC41" s="238" t="s">
        <v>379</v>
      </c>
      <c r="BD41" s="238" t="s">
        <v>871</v>
      </c>
      <c r="BE41" s="238" t="s">
        <v>748</v>
      </c>
      <c r="BF41" s="238" t="s">
        <v>392</v>
      </c>
      <c r="BG41" s="238" t="s">
        <v>717</v>
      </c>
      <c r="BH41" s="238" t="s">
        <v>717</v>
      </c>
      <c r="BI41" s="238" t="s">
        <v>717</v>
      </c>
      <c r="BJ41" s="238" t="s">
        <v>717</v>
      </c>
      <c r="BK41" s="238"/>
      <c r="BL41" s="239" t="str">
        <f t="shared" si="6"/>
        <v/>
      </c>
      <c r="BM41" s="237" t="s">
        <v>379</v>
      </c>
      <c r="BN41" s="238" t="s">
        <v>387</v>
      </c>
      <c r="BO41" s="237"/>
      <c r="BP41" s="238" t="s">
        <v>386</v>
      </c>
      <c r="BQ41" s="238" t="s">
        <v>388</v>
      </c>
      <c r="BR41" s="238" t="s">
        <v>573</v>
      </c>
      <c r="BS41" s="237" t="s">
        <v>386</v>
      </c>
      <c r="BT41" s="239" t="s">
        <v>751</v>
      </c>
      <c r="BU41" s="239" t="s">
        <v>706</v>
      </c>
      <c r="BV41" s="237" t="s">
        <v>392</v>
      </c>
      <c r="BW41" s="237" t="s">
        <v>392</v>
      </c>
      <c r="BX41" s="237" t="s">
        <v>386</v>
      </c>
      <c r="BY41" s="237" t="s">
        <v>386</v>
      </c>
      <c r="BZ41" s="238" t="s">
        <v>388</v>
      </c>
      <c r="CA41" s="239" t="s">
        <v>872</v>
      </c>
      <c r="CB41" s="237" t="s">
        <v>394</v>
      </c>
      <c r="CC41" s="238" t="s">
        <v>387</v>
      </c>
      <c r="CD41" s="237"/>
      <c r="CE41" s="237" t="s">
        <v>394</v>
      </c>
      <c r="CF41" s="238" t="s">
        <v>387</v>
      </c>
      <c r="CG41" s="237"/>
      <c r="CH41" s="238" t="s">
        <v>386</v>
      </c>
      <c r="CI41" s="238"/>
      <c r="CJ41" s="238" t="s">
        <v>847</v>
      </c>
      <c r="CK41" s="238" t="s">
        <v>386</v>
      </c>
      <c r="CL41" s="238"/>
      <c r="CM41" s="238" t="s">
        <v>847</v>
      </c>
      <c r="CN41" s="239" t="s">
        <v>394</v>
      </c>
      <c r="CO41" s="238"/>
      <c r="CP41" s="238"/>
      <c r="CQ41" s="237" t="s">
        <v>394</v>
      </c>
      <c r="CR41" s="238"/>
      <c r="CS41" s="237"/>
      <c r="CT41" s="221"/>
      <c r="CZ41" s="223">
        <f t="shared" si="7"/>
        <v>7</v>
      </c>
      <c r="DA41" s="223">
        <f t="shared" si="8"/>
        <v>3</v>
      </c>
    </row>
    <row r="42" s="179" customFormat="1" ht="74" hidden="1" customHeight="1" spans="1:102">
      <c r="A42" s="185" t="s">
        <v>873</v>
      </c>
      <c r="B42" s="185" t="s">
        <v>874</v>
      </c>
      <c r="C42" s="185" t="s">
        <v>557</v>
      </c>
      <c r="D42" s="186" t="s">
        <v>439</v>
      </c>
      <c r="E42" s="185" t="s">
        <v>440</v>
      </c>
      <c r="F42" s="185" t="s">
        <v>441</v>
      </c>
      <c r="G42" s="185"/>
      <c r="H42" s="185" t="s">
        <v>133</v>
      </c>
      <c r="I42" s="185"/>
      <c r="J42" s="185"/>
      <c r="K42" s="185">
        <v>202505</v>
      </c>
      <c r="L42" s="185" t="s">
        <v>14</v>
      </c>
      <c r="M42" s="185"/>
      <c r="N42" s="185"/>
      <c r="O42" s="185" t="s">
        <v>377</v>
      </c>
      <c r="P42" s="185" t="s">
        <v>378</v>
      </c>
      <c r="Q42" s="185" t="s">
        <v>379</v>
      </c>
      <c r="R42" s="185" t="s">
        <v>422</v>
      </c>
      <c r="S42" s="186"/>
      <c r="T42" s="185" t="s">
        <v>379</v>
      </c>
      <c r="U42" s="185" t="s">
        <v>386</v>
      </c>
      <c r="V42" s="185"/>
      <c r="W42" s="185" t="s">
        <v>15</v>
      </c>
      <c r="X42" s="185"/>
      <c r="Y42" s="185"/>
      <c r="Z42" s="185">
        <v>100000</v>
      </c>
      <c r="AA42" s="185">
        <v>60000</v>
      </c>
      <c r="AB42" s="185">
        <v>10</v>
      </c>
      <c r="AC42" s="185"/>
      <c r="AD42" s="185" t="s">
        <v>129</v>
      </c>
      <c r="AE42" s="185"/>
      <c r="AF42" s="185" t="s">
        <v>559</v>
      </c>
      <c r="AG42" s="185"/>
      <c r="AH42" s="185" t="s">
        <v>875</v>
      </c>
      <c r="AI42" s="185" t="s">
        <v>876</v>
      </c>
      <c r="AJ42" s="185"/>
      <c r="AK42" s="185"/>
      <c r="AL42" s="185"/>
      <c r="AM42" s="185"/>
      <c r="AN42" s="185">
        <v>20</v>
      </c>
      <c r="AO42" s="185"/>
      <c r="AP42" s="185"/>
      <c r="AQ42" s="186"/>
      <c r="AR42" s="186"/>
      <c r="AS42" s="185"/>
      <c r="AT42" s="186" t="s">
        <v>379</v>
      </c>
      <c r="AU42" s="186" t="s">
        <v>386</v>
      </c>
      <c r="AV42" s="186" t="s">
        <v>877</v>
      </c>
      <c r="AW42" s="186" t="s">
        <v>379</v>
      </c>
      <c r="AX42" s="239" t="s">
        <v>386</v>
      </c>
      <c r="AY42" s="236" t="s">
        <v>694</v>
      </c>
      <c r="AZ42" s="237" t="s">
        <v>878</v>
      </c>
      <c r="BA42" s="237" t="s">
        <v>879</v>
      </c>
      <c r="BB42" s="237" t="s">
        <v>842</v>
      </c>
      <c r="BC42" s="238" t="s">
        <v>379</v>
      </c>
      <c r="BD42" s="238" t="s">
        <v>715</v>
      </c>
      <c r="BE42" s="238" t="s">
        <v>716</v>
      </c>
      <c r="BF42" s="238" t="s">
        <v>717</v>
      </c>
      <c r="BG42" s="238" t="s">
        <v>717</v>
      </c>
      <c r="BH42" s="238" t="s">
        <v>717</v>
      </c>
      <c r="BI42" s="238" t="s">
        <v>717</v>
      </c>
      <c r="BJ42" s="238" t="s">
        <v>717</v>
      </c>
      <c r="BK42" s="238" t="s">
        <v>718</v>
      </c>
      <c r="BL42" s="239" t="str">
        <f t="shared" si="6"/>
        <v/>
      </c>
      <c r="BM42" s="237" t="s">
        <v>386</v>
      </c>
      <c r="BN42" s="238"/>
      <c r="BO42" s="237" t="s">
        <v>845</v>
      </c>
      <c r="BP42" s="238" t="s">
        <v>386</v>
      </c>
      <c r="BQ42" s="238"/>
      <c r="BR42" s="238"/>
      <c r="BS42" s="237" t="s">
        <v>394</v>
      </c>
      <c r="BT42" s="238"/>
      <c r="BU42" s="237"/>
      <c r="BV42" s="237"/>
      <c r="BW42" s="237"/>
      <c r="BX42" s="239" t="s">
        <v>394</v>
      </c>
      <c r="BY42" s="239" t="s">
        <v>394</v>
      </c>
      <c r="BZ42" s="238"/>
      <c r="CA42" s="237"/>
      <c r="CB42" s="239" t="s">
        <v>386</v>
      </c>
      <c r="CC42" s="238"/>
      <c r="CD42" s="237" t="s">
        <v>846</v>
      </c>
      <c r="CE42" s="239" t="s">
        <v>386</v>
      </c>
      <c r="CF42" s="238"/>
      <c r="CG42" s="237" t="s">
        <v>846</v>
      </c>
      <c r="CH42" s="239" t="s">
        <v>394</v>
      </c>
      <c r="CI42" s="238"/>
      <c r="CJ42" s="238"/>
      <c r="CK42" s="239" t="s">
        <v>394</v>
      </c>
      <c r="CL42" s="238"/>
      <c r="CM42" s="238"/>
      <c r="CN42" s="239" t="s">
        <v>394</v>
      </c>
      <c r="CO42" s="238"/>
      <c r="CP42" s="238"/>
      <c r="CQ42" s="239" t="s">
        <v>394</v>
      </c>
      <c r="CR42" s="238"/>
      <c r="CS42" s="237"/>
      <c r="CT42" s="227"/>
      <c r="CU42" s="226"/>
      <c r="CV42" s="226"/>
      <c r="CW42" s="226"/>
      <c r="CX42" s="226"/>
    </row>
    <row r="43" s="179" customFormat="1" ht="74" hidden="1" customHeight="1" spans="1:105">
      <c r="A43" s="185" t="s">
        <v>880</v>
      </c>
      <c r="B43" s="185" t="s">
        <v>881</v>
      </c>
      <c r="C43" s="185" t="s">
        <v>557</v>
      </c>
      <c r="D43" s="186" t="s">
        <v>439</v>
      </c>
      <c r="E43" s="185" t="s">
        <v>440</v>
      </c>
      <c r="F43" s="185" t="s">
        <v>441</v>
      </c>
      <c r="G43" s="185"/>
      <c r="H43" s="185" t="s">
        <v>133</v>
      </c>
      <c r="I43" s="185"/>
      <c r="J43" s="185">
        <v>202405</v>
      </c>
      <c r="K43" s="185">
        <v>202512</v>
      </c>
      <c r="L43" s="185" t="s">
        <v>14</v>
      </c>
      <c r="M43" s="185"/>
      <c r="N43" s="185"/>
      <c r="O43" s="185" t="s">
        <v>722</v>
      </c>
      <c r="P43" s="185" t="s">
        <v>882</v>
      </c>
      <c r="Q43" s="185" t="s">
        <v>379</v>
      </c>
      <c r="R43" s="185"/>
      <c r="S43" s="185" t="s">
        <v>883</v>
      </c>
      <c r="T43" s="185" t="s">
        <v>379</v>
      </c>
      <c r="U43" s="185" t="s">
        <v>386</v>
      </c>
      <c r="V43" s="185" t="s">
        <v>558</v>
      </c>
      <c r="W43" s="185" t="s">
        <v>15</v>
      </c>
      <c r="X43" s="185"/>
      <c r="Y43" s="185"/>
      <c r="Z43" s="185">
        <v>60000</v>
      </c>
      <c r="AA43" s="185">
        <v>25000</v>
      </c>
      <c r="AB43" s="185">
        <v>7</v>
      </c>
      <c r="AC43" s="185"/>
      <c r="AD43" s="185" t="s">
        <v>129</v>
      </c>
      <c r="AE43" s="185"/>
      <c r="AF43" s="185" t="s">
        <v>708</v>
      </c>
      <c r="AG43" s="185" t="s">
        <v>884</v>
      </c>
      <c r="AH43" s="185" t="s">
        <v>885</v>
      </c>
      <c r="AI43" s="185" t="s">
        <v>886</v>
      </c>
      <c r="AJ43" s="185"/>
      <c r="AK43" s="185"/>
      <c r="AL43" s="185" t="s">
        <v>887</v>
      </c>
      <c r="AM43" s="185">
        <v>15049314195</v>
      </c>
      <c r="AN43" s="185">
        <v>10</v>
      </c>
      <c r="AO43" s="185"/>
      <c r="AP43" s="185"/>
      <c r="AQ43" s="186"/>
      <c r="AR43" s="186"/>
      <c r="AS43" s="185"/>
      <c r="AT43" s="186" t="s">
        <v>379</v>
      </c>
      <c r="AU43" s="186" t="s">
        <v>386</v>
      </c>
      <c r="AV43" s="186" t="s">
        <v>877</v>
      </c>
      <c r="AW43" s="186" t="s">
        <v>379</v>
      </c>
      <c r="AX43" s="239" t="s">
        <v>386</v>
      </c>
      <c r="AY43" s="236" t="s">
        <v>694</v>
      </c>
      <c r="AZ43" s="237" t="s">
        <v>888</v>
      </c>
      <c r="BA43" s="237" t="s">
        <v>879</v>
      </c>
      <c r="BB43" s="237" t="s">
        <v>842</v>
      </c>
      <c r="BC43" s="238" t="s">
        <v>386</v>
      </c>
      <c r="BD43" s="238"/>
      <c r="BE43" s="238"/>
      <c r="BF43" s="238"/>
      <c r="BG43" s="238"/>
      <c r="BH43" s="238"/>
      <c r="BI43" s="238"/>
      <c r="BJ43" s="238"/>
      <c r="BK43" s="238"/>
      <c r="BL43" s="239" t="str">
        <f t="shared" si="6"/>
        <v/>
      </c>
      <c r="BM43" s="237" t="s">
        <v>386</v>
      </c>
      <c r="BN43" s="238" t="s">
        <v>387</v>
      </c>
      <c r="BO43" s="237" t="s">
        <v>845</v>
      </c>
      <c r="BP43" s="238" t="s">
        <v>394</v>
      </c>
      <c r="BQ43" s="238"/>
      <c r="BR43" s="238"/>
      <c r="BS43" s="237" t="s">
        <v>394</v>
      </c>
      <c r="BT43" s="238"/>
      <c r="BU43" s="237"/>
      <c r="BV43" s="237"/>
      <c r="BW43" s="237"/>
      <c r="BX43" s="239" t="s">
        <v>394</v>
      </c>
      <c r="BY43" s="239" t="s">
        <v>394</v>
      </c>
      <c r="BZ43" s="238"/>
      <c r="CA43" s="237"/>
      <c r="CB43" s="237" t="s">
        <v>386</v>
      </c>
      <c r="CC43" s="238" t="s">
        <v>387</v>
      </c>
      <c r="CD43" s="237" t="s">
        <v>846</v>
      </c>
      <c r="CE43" s="237" t="s">
        <v>386</v>
      </c>
      <c r="CF43" s="238" t="s">
        <v>387</v>
      </c>
      <c r="CG43" s="237" t="s">
        <v>846</v>
      </c>
      <c r="CH43" s="238" t="s">
        <v>394</v>
      </c>
      <c r="CI43" s="238"/>
      <c r="CJ43" s="238"/>
      <c r="CK43" s="238" t="s">
        <v>394</v>
      </c>
      <c r="CL43" s="238"/>
      <c r="CM43" s="238"/>
      <c r="CN43" s="239" t="s">
        <v>394</v>
      </c>
      <c r="CO43" s="238"/>
      <c r="CP43" s="238"/>
      <c r="CQ43" s="237" t="s">
        <v>394</v>
      </c>
      <c r="CR43" s="238"/>
      <c r="CS43" s="237"/>
      <c r="CT43" s="185" t="s">
        <v>889</v>
      </c>
      <c r="CU43" s="226"/>
      <c r="CV43" s="226"/>
      <c r="CW43" s="226"/>
      <c r="CX43" s="226"/>
      <c r="CZ43" s="223">
        <f t="shared" si="7"/>
        <v>6</v>
      </c>
      <c r="DA43" s="223">
        <f t="shared" si="8"/>
        <v>2.5</v>
      </c>
    </row>
    <row r="44" s="179" customFormat="1" ht="74" hidden="1" customHeight="1" spans="1:105">
      <c r="A44" s="185">
        <v>37</v>
      </c>
      <c r="B44" s="185" t="s">
        <v>150</v>
      </c>
      <c r="C44" s="185" t="s">
        <v>587</v>
      </c>
      <c r="D44" s="186" t="s">
        <v>396</v>
      </c>
      <c r="E44" s="185" t="s">
        <v>397</v>
      </c>
      <c r="F44" s="185" t="s">
        <v>588</v>
      </c>
      <c r="G44" s="185"/>
      <c r="H44" s="185">
        <v>2024</v>
      </c>
      <c r="I44" s="185">
        <v>202307</v>
      </c>
      <c r="J44" s="185">
        <v>202403</v>
      </c>
      <c r="K44" s="185">
        <v>202407</v>
      </c>
      <c r="L44" s="185" t="s">
        <v>14</v>
      </c>
      <c r="M44" s="185" t="s">
        <v>379</v>
      </c>
      <c r="N44" s="185"/>
      <c r="O44" s="185" t="s">
        <v>433</v>
      </c>
      <c r="P44" s="185" t="s">
        <v>434</v>
      </c>
      <c r="Q44" s="185" t="s">
        <v>379</v>
      </c>
      <c r="R44" s="185" t="s">
        <v>427</v>
      </c>
      <c r="S44" s="185" t="s">
        <v>435</v>
      </c>
      <c r="T44" s="185" t="s">
        <v>379</v>
      </c>
      <c r="U44" s="185" t="s">
        <v>379</v>
      </c>
      <c r="V44" s="185"/>
      <c r="W44" s="185" t="s">
        <v>15</v>
      </c>
      <c r="X44" s="185"/>
      <c r="Y44" s="185"/>
      <c r="Z44" s="185">
        <v>16054.58</v>
      </c>
      <c r="AA44" s="185">
        <v>10000</v>
      </c>
      <c r="AB44" s="185">
        <v>2.4</v>
      </c>
      <c r="AC44" s="185"/>
      <c r="AD44" s="185" t="s">
        <v>129</v>
      </c>
      <c r="AE44" s="185"/>
      <c r="AF44" s="185" t="s">
        <v>381</v>
      </c>
      <c r="AG44" s="185" t="s">
        <v>382</v>
      </c>
      <c r="AH44" s="185" t="s">
        <v>151</v>
      </c>
      <c r="AI44" s="185" t="s">
        <v>152</v>
      </c>
      <c r="AJ44" s="185" t="s">
        <v>589</v>
      </c>
      <c r="AK44" s="185" t="s">
        <v>590</v>
      </c>
      <c r="AL44" s="185" t="s">
        <v>591</v>
      </c>
      <c r="AM44" s="185" t="s">
        <v>590</v>
      </c>
      <c r="AN44" s="185"/>
      <c r="AO44" s="185"/>
      <c r="AP44" s="185"/>
      <c r="AQ44" s="185"/>
      <c r="AR44" s="185"/>
      <c r="AS44" s="185"/>
      <c r="AT44" s="186"/>
      <c r="AU44" s="186"/>
      <c r="AV44" s="186" t="s">
        <v>592</v>
      </c>
      <c r="AW44" s="186"/>
      <c r="AX44" s="239" t="s">
        <v>379</v>
      </c>
      <c r="AY44" s="239"/>
      <c r="AZ44" s="243" t="s">
        <v>593</v>
      </c>
      <c r="BA44" s="237"/>
      <c r="BB44" s="237"/>
      <c r="BC44" s="238" t="s">
        <v>386</v>
      </c>
      <c r="BD44" s="238"/>
      <c r="BE44" s="238"/>
      <c r="BF44" s="238"/>
      <c r="BG44" s="238"/>
      <c r="BH44" s="238"/>
      <c r="BI44" s="238"/>
      <c r="BJ44" s="238"/>
      <c r="BK44" s="238"/>
      <c r="BL44" s="239" t="str">
        <f t="shared" si="6"/>
        <v>办结</v>
      </c>
      <c r="BM44" s="238" t="s">
        <v>379</v>
      </c>
      <c r="BN44" s="238" t="s">
        <v>387</v>
      </c>
      <c r="BO44" s="238"/>
      <c r="BP44" s="238" t="s">
        <v>394</v>
      </c>
      <c r="BQ44" s="238"/>
      <c r="BR44" s="238"/>
      <c r="BS44" s="238" t="s">
        <v>394</v>
      </c>
      <c r="BT44" s="238"/>
      <c r="BU44" s="238"/>
      <c r="BV44" s="238"/>
      <c r="BW44" s="238"/>
      <c r="BX44" s="239" t="s">
        <v>394</v>
      </c>
      <c r="BY44" s="239" t="s">
        <v>394</v>
      </c>
      <c r="BZ44" s="238"/>
      <c r="CA44" s="238"/>
      <c r="CB44" s="238" t="s">
        <v>379</v>
      </c>
      <c r="CC44" s="238" t="s">
        <v>387</v>
      </c>
      <c r="CD44" s="238"/>
      <c r="CE44" s="238" t="s">
        <v>379</v>
      </c>
      <c r="CF44" s="238" t="s">
        <v>387</v>
      </c>
      <c r="CG44" s="238"/>
      <c r="CH44" s="238" t="s">
        <v>394</v>
      </c>
      <c r="CI44" s="238"/>
      <c r="CJ44" s="238"/>
      <c r="CK44" s="238" t="s">
        <v>394</v>
      </c>
      <c r="CL44" s="238"/>
      <c r="CM44" s="238"/>
      <c r="CN44" s="238" t="s">
        <v>394</v>
      </c>
      <c r="CO44" s="238"/>
      <c r="CP44" s="238"/>
      <c r="CQ44" s="238" t="s">
        <v>394</v>
      </c>
      <c r="CR44" s="238"/>
      <c r="CS44" s="238"/>
      <c r="CT44" s="186"/>
      <c r="CU44" s="227"/>
      <c r="CV44" s="227"/>
      <c r="CW44" s="227"/>
      <c r="CX44" s="227"/>
      <c r="CZ44" s="223">
        <f t="shared" si="7"/>
        <v>1.605458</v>
      </c>
      <c r="DA44" s="223">
        <f t="shared" si="8"/>
        <v>1</v>
      </c>
    </row>
    <row r="45" s="179" customFormat="1" ht="74" hidden="1" customHeight="1" spans="1:105">
      <c r="A45" s="185">
        <v>38</v>
      </c>
      <c r="B45" s="185" t="s">
        <v>189</v>
      </c>
      <c r="C45" s="185" t="s">
        <v>653</v>
      </c>
      <c r="D45" s="186" t="s">
        <v>396</v>
      </c>
      <c r="E45" s="185" t="s">
        <v>397</v>
      </c>
      <c r="F45" s="185" t="s">
        <v>890</v>
      </c>
      <c r="G45" s="185" t="s">
        <v>565</v>
      </c>
      <c r="H45" s="185">
        <v>2024</v>
      </c>
      <c r="I45" s="185">
        <v>202306</v>
      </c>
      <c r="J45" s="185">
        <v>202403</v>
      </c>
      <c r="K45" s="185">
        <v>202412</v>
      </c>
      <c r="L45" s="185" t="s">
        <v>14</v>
      </c>
      <c r="M45" s="185" t="s">
        <v>379</v>
      </c>
      <c r="N45" s="185"/>
      <c r="O45" s="185" t="s">
        <v>433</v>
      </c>
      <c r="P45" s="185" t="s">
        <v>434</v>
      </c>
      <c r="Q45" s="185" t="s">
        <v>379</v>
      </c>
      <c r="R45" s="185"/>
      <c r="S45" s="185" t="s">
        <v>435</v>
      </c>
      <c r="T45" s="185" t="s">
        <v>379</v>
      </c>
      <c r="U45" s="185" t="s">
        <v>386</v>
      </c>
      <c r="V45" s="185"/>
      <c r="W45" s="185" t="s">
        <v>15</v>
      </c>
      <c r="X45" s="185"/>
      <c r="Y45" s="185">
        <v>10112</v>
      </c>
      <c r="Z45" s="185">
        <v>10112</v>
      </c>
      <c r="AA45" s="185">
        <v>5056</v>
      </c>
      <c r="AB45" s="185" t="s">
        <v>447</v>
      </c>
      <c r="AC45" s="185"/>
      <c r="AD45" s="185" t="s">
        <v>129</v>
      </c>
      <c r="AE45" s="185"/>
      <c r="AF45" s="185" t="s">
        <v>381</v>
      </c>
      <c r="AG45" s="185" t="s">
        <v>382</v>
      </c>
      <c r="AH45" s="185" t="s">
        <v>190</v>
      </c>
      <c r="AI45" s="185" t="s">
        <v>78</v>
      </c>
      <c r="AJ45" s="185" t="s">
        <v>654</v>
      </c>
      <c r="AK45" s="185" t="s">
        <v>655</v>
      </c>
      <c r="AL45" s="185" t="s">
        <v>656</v>
      </c>
      <c r="AM45" s="185">
        <v>13604726287</v>
      </c>
      <c r="AN45" s="185"/>
      <c r="AO45" s="185"/>
      <c r="AP45" s="185"/>
      <c r="AQ45" s="185"/>
      <c r="AR45" s="185"/>
      <c r="AS45" s="185"/>
      <c r="AT45" s="186"/>
      <c r="AU45" s="186"/>
      <c r="AV45" s="186" t="s">
        <v>622</v>
      </c>
      <c r="AW45" s="186"/>
      <c r="AX45" s="239" t="s">
        <v>379</v>
      </c>
      <c r="AY45" s="239"/>
      <c r="AZ45" s="237" t="s">
        <v>657</v>
      </c>
      <c r="BA45" s="237"/>
      <c r="BB45" s="237"/>
      <c r="BC45" s="238" t="s">
        <v>386</v>
      </c>
      <c r="BD45" s="238"/>
      <c r="BE45" s="238"/>
      <c r="BF45" s="238"/>
      <c r="BG45" s="238"/>
      <c r="BH45" s="238"/>
      <c r="BI45" s="238"/>
      <c r="BJ45" s="238"/>
      <c r="BK45" s="238"/>
      <c r="BL45" s="239" t="str">
        <f t="shared" si="6"/>
        <v>办结</v>
      </c>
      <c r="BM45" s="238" t="s">
        <v>379</v>
      </c>
      <c r="BN45" s="238" t="s">
        <v>387</v>
      </c>
      <c r="BO45" s="238"/>
      <c r="BP45" s="238" t="s">
        <v>394</v>
      </c>
      <c r="BQ45" s="238"/>
      <c r="BR45" s="238"/>
      <c r="BS45" s="238" t="s">
        <v>394</v>
      </c>
      <c r="BT45" s="238"/>
      <c r="BU45" s="238"/>
      <c r="BV45" s="238"/>
      <c r="BW45" s="238"/>
      <c r="BX45" s="239" t="s">
        <v>394</v>
      </c>
      <c r="BY45" s="239" t="s">
        <v>394</v>
      </c>
      <c r="BZ45" s="238"/>
      <c r="CA45" s="238"/>
      <c r="CB45" s="238" t="s">
        <v>379</v>
      </c>
      <c r="CC45" s="238" t="s">
        <v>387</v>
      </c>
      <c r="CD45" s="238"/>
      <c r="CE45" s="238" t="s">
        <v>379</v>
      </c>
      <c r="CF45" s="238" t="s">
        <v>387</v>
      </c>
      <c r="CG45" s="238"/>
      <c r="CH45" s="238" t="s">
        <v>394</v>
      </c>
      <c r="CI45" s="238"/>
      <c r="CJ45" s="238"/>
      <c r="CK45" s="238" t="s">
        <v>394</v>
      </c>
      <c r="CL45" s="238"/>
      <c r="CM45" s="238"/>
      <c r="CN45" s="238" t="s">
        <v>394</v>
      </c>
      <c r="CO45" s="238"/>
      <c r="CP45" s="238"/>
      <c r="CQ45" s="238" t="s">
        <v>394</v>
      </c>
      <c r="CR45" s="238"/>
      <c r="CS45" s="238"/>
      <c r="CT45" s="221"/>
      <c r="CU45" s="221"/>
      <c r="CV45" s="221"/>
      <c r="CW45" s="221"/>
      <c r="CX45" s="221"/>
      <c r="CZ45" s="223">
        <f t="shared" si="7"/>
        <v>1.0112</v>
      </c>
      <c r="DA45" s="223">
        <f t="shared" si="8"/>
        <v>0.5056</v>
      </c>
    </row>
    <row r="46" s="179" customFormat="1" ht="74" hidden="1" customHeight="1" spans="1:102">
      <c r="A46" s="185">
        <v>39</v>
      </c>
      <c r="B46" s="185" t="s">
        <v>168</v>
      </c>
      <c r="C46" s="185" t="s">
        <v>624</v>
      </c>
      <c r="D46" s="186" t="s">
        <v>396</v>
      </c>
      <c r="E46" s="185" t="s">
        <v>397</v>
      </c>
      <c r="F46" s="185" t="s">
        <v>707</v>
      </c>
      <c r="G46" s="185" t="s">
        <v>625</v>
      </c>
      <c r="H46" s="185" t="s">
        <v>44</v>
      </c>
      <c r="I46" s="185"/>
      <c r="J46" s="185"/>
      <c r="K46" s="185">
        <v>202410</v>
      </c>
      <c r="L46" s="185" t="s">
        <v>14</v>
      </c>
      <c r="M46" s="185"/>
      <c r="N46" s="185"/>
      <c r="O46" s="185" t="s">
        <v>433</v>
      </c>
      <c r="P46" s="185" t="s">
        <v>434</v>
      </c>
      <c r="Q46" s="185"/>
      <c r="R46" s="185"/>
      <c r="S46" s="186" t="s">
        <v>435</v>
      </c>
      <c r="T46" s="185" t="s">
        <v>379</v>
      </c>
      <c r="U46" s="185" t="s">
        <v>379</v>
      </c>
      <c r="V46" s="185"/>
      <c r="W46" s="185" t="s">
        <v>15</v>
      </c>
      <c r="X46" s="185"/>
      <c r="Y46" s="185"/>
      <c r="Z46" s="185">
        <v>28790</v>
      </c>
      <c r="AA46" s="185">
        <v>25000</v>
      </c>
      <c r="AB46" s="185"/>
      <c r="AC46" s="185"/>
      <c r="AD46" s="185" t="s">
        <v>129</v>
      </c>
      <c r="AE46" s="185"/>
      <c r="AF46" s="185" t="s">
        <v>381</v>
      </c>
      <c r="AG46" s="185" t="s">
        <v>626</v>
      </c>
      <c r="AH46" s="185" t="s">
        <v>169</v>
      </c>
      <c r="AI46" s="185" t="s">
        <v>78</v>
      </c>
      <c r="AJ46" s="185"/>
      <c r="AK46" s="185"/>
      <c r="AL46" s="186" t="s">
        <v>457</v>
      </c>
      <c r="AM46" s="186">
        <v>13848539369</v>
      </c>
      <c r="AN46" s="185"/>
      <c r="AO46" s="185"/>
      <c r="AP46" s="185"/>
      <c r="AQ46" s="186"/>
      <c r="AR46" s="186"/>
      <c r="AS46" s="185"/>
      <c r="AT46" s="186"/>
      <c r="AU46" s="186"/>
      <c r="AV46" s="186" t="s">
        <v>626</v>
      </c>
      <c r="AW46" s="186"/>
      <c r="AX46" s="239" t="s">
        <v>379</v>
      </c>
      <c r="AY46" s="239"/>
      <c r="AZ46" s="237" t="s">
        <v>627</v>
      </c>
      <c r="BA46" s="237"/>
      <c r="BB46" s="237"/>
      <c r="BC46" s="238" t="s">
        <v>386</v>
      </c>
      <c r="BD46" s="238"/>
      <c r="BE46" s="238"/>
      <c r="BF46" s="238"/>
      <c r="BG46" s="238"/>
      <c r="BH46" s="238"/>
      <c r="BI46" s="238"/>
      <c r="BJ46" s="238"/>
      <c r="BK46" s="238"/>
      <c r="BL46" s="239" t="str">
        <f t="shared" si="6"/>
        <v>办结</v>
      </c>
      <c r="BM46" s="238" t="s">
        <v>379</v>
      </c>
      <c r="BN46" s="238"/>
      <c r="BO46" s="238"/>
      <c r="BP46" s="238" t="s">
        <v>394</v>
      </c>
      <c r="BQ46" s="238"/>
      <c r="BR46" s="238"/>
      <c r="BS46" s="238" t="s">
        <v>394</v>
      </c>
      <c r="BT46" s="238"/>
      <c r="BU46" s="238"/>
      <c r="BV46" s="238"/>
      <c r="BW46" s="238"/>
      <c r="BX46" s="239" t="s">
        <v>394</v>
      </c>
      <c r="BY46" s="239" t="s">
        <v>394</v>
      </c>
      <c r="BZ46" s="238"/>
      <c r="CA46" s="238"/>
      <c r="CB46" s="239" t="s">
        <v>394</v>
      </c>
      <c r="CC46" s="238"/>
      <c r="CD46" s="238"/>
      <c r="CE46" s="239" t="s">
        <v>394</v>
      </c>
      <c r="CF46" s="238"/>
      <c r="CG46" s="238"/>
      <c r="CH46" s="239" t="s">
        <v>394</v>
      </c>
      <c r="CI46" s="238"/>
      <c r="CJ46" s="238"/>
      <c r="CK46" s="239" t="s">
        <v>394</v>
      </c>
      <c r="CL46" s="238"/>
      <c r="CM46" s="238"/>
      <c r="CN46" s="239" t="s">
        <v>394</v>
      </c>
      <c r="CO46" s="238"/>
      <c r="CP46" s="238"/>
      <c r="CQ46" s="239" t="s">
        <v>394</v>
      </c>
      <c r="CR46" s="238"/>
      <c r="CS46" s="238"/>
      <c r="CT46" s="185"/>
      <c r="CU46" s="227"/>
      <c r="CV46" s="227"/>
      <c r="CW46" s="227"/>
      <c r="CX46" s="227"/>
    </row>
    <row r="47" s="179" customFormat="1" ht="92" hidden="1" customHeight="1" spans="1:105">
      <c r="A47" s="185">
        <v>40</v>
      </c>
      <c r="B47" s="185" t="s">
        <v>166</v>
      </c>
      <c r="C47" s="186" t="s">
        <v>621</v>
      </c>
      <c r="D47" s="186" t="s">
        <v>396</v>
      </c>
      <c r="E47" s="185" t="s">
        <v>397</v>
      </c>
      <c r="F47" s="185" t="s">
        <v>707</v>
      </c>
      <c r="G47" s="185" t="s">
        <v>463</v>
      </c>
      <c r="H47" s="185" t="s">
        <v>20</v>
      </c>
      <c r="I47" s="185">
        <v>202303</v>
      </c>
      <c r="J47" s="185">
        <v>202401</v>
      </c>
      <c r="K47" s="185">
        <v>202408</v>
      </c>
      <c r="L47" s="185" t="s">
        <v>14</v>
      </c>
      <c r="M47" s="185" t="s">
        <v>379</v>
      </c>
      <c r="N47" s="185"/>
      <c r="O47" s="185" t="s">
        <v>433</v>
      </c>
      <c r="P47" s="185" t="s">
        <v>434</v>
      </c>
      <c r="Q47" s="185"/>
      <c r="R47" s="185"/>
      <c r="S47" s="185" t="s">
        <v>435</v>
      </c>
      <c r="T47" s="185" t="s">
        <v>379</v>
      </c>
      <c r="U47" s="185" t="s">
        <v>379</v>
      </c>
      <c r="V47" s="185"/>
      <c r="W47" s="185" t="s">
        <v>15</v>
      </c>
      <c r="X47" s="185"/>
      <c r="Y47" s="185"/>
      <c r="Z47" s="185">
        <v>36971</v>
      </c>
      <c r="AA47" s="185">
        <v>20000</v>
      </c>
      <c r="AB47" s="185" t="s">
        <v>447</v>
      </c>
      <c r="AC47" s="185"/>
      <c r="AD47" s="185" t="s">
        <v>129</v>
      </c>
      <c r="AE47" s="185"/>
      <c r="AF47" s="185" t="s">
        <v>381</v>
      </c>
      <c r="AG47" s="185" t="s">
        <v>382</v>
      </c>
      <c r="AH47" s="185" t="s">
        <v>167</v>
      </c>
      <c r="AI47" s="185" t="s">
        <v>78</v>
      </c>
      <c r="AJ47" s="185"/>
      <c r="AK47" s="185"/>
      <c r="AL47" s="186" t="s">
        <v>457</v>
      </c>
      <c r="AM47" s="186">
        <v>13848539369</v>
      </c>
      <c r="AN47" s="186"/>
      <c r="AO47" s="186"/>
      <c r="AP47" s="186"/>
      <c r="AQ47" s="186"/>
      <c r="AR47" s="186"/>
      <c r="AS47" s="186"/>
      <c r="AT47" s="186"/>
      <c r="AU47" s="186"/>
      <c r="AV47" s="186" t="s">
        <v>622</v>
      </c>
      <c r="AW47" s="186"/>
      <c r="AX47" s="239" t="s">
        <v>379</v>
      </c>
      <c r="AY47" s="239"/>
      <c r="AZ47" s="237" t="s">
        <v>623</v>
      </c>
      <c r="BA47" s="237"/>
      <c r="BB47" s="237"/>
      <c r="BC47" s="238" t="s">
        <v>386</v>
      </c>
      <c r="BD47" s="238"/>
      <c r="BE47" s="238"/>
      <c r="BF47" s="238"/>
      <c r="BG47" s="238"/>
      <c r="BH47" s="238"/>
      <c r="BI47" s="238"/>
      <c r="BJ47" s="238"/>
      <c r="BK47" s="238"/>
      <c r="BL47" s="239" t="str">
        <f t="shared" si="6"/>
        <v>办结</v>
      </c>
      <c r="BM47" s="239" t="s">
        <v>379</v>
      </c>
      <c r="BN47" s="239" t="s">
        <v>387</v>
      </c>
      <c r="BO47" s="239"/>
      <c r="BP47" s="239" t="s">
        <v>394</v>
      </c>
      <c r="BQ47" s="239"/>
      <c r="BR47" s="239"/>
      <c r="BS47" s="239" t="s">
        <v>394</v>
      </c>
      <c r="BT47" s="239"/>
      <c r="BU47" s="239"/>
      <c r="BV47" s="239"/>
      <c r="BW47" s="239"/>
      <c r="BX47" s="239" t="s">
        <v>394</v>
      </c>
      <c r="BY47" s="239" t="s">
        <v>394</v>
      </c>
      <c r="BZ47" s="239"/>
      <c r="CA47" s="239"/>
      <c r="CB47" s="238" t="s">
        <v>394</v>
      </c>
      <c r="CC47" s="238"/>
      <c r="CD47" s="239"/>
      <c r="CE47" s="238" t="s">
        <v>394</v>
      </c>
      <c r="CF47" s="238"/>
      <c r="CG47" s="239"/>
      <c r="CH47" s="238" t="s">
        <v>394</v>
      </c>
      <c r="CI47" s="238"/>
      <c r="CJ47" s="239"/>
      <c r="CK47" s="238" t="s">
        <v>394</v>
      </c>
      <c r="CL47" s="238"/>
      <c r="CM47" s="239"/>
      <c r="CN47" s="238" t="s">
        <v>394</v>
      </c>
      <c r="CO47" s="238"/>
      <c r="CP47" s="239"/>
      <c r="CQ47" s="238" t="s">
        <v>394</v>
      </c>
      <c r="CR47" s="239"/>
      <c r="CS47" s="239"/>
      <c r="CT47" s="186" t="s">
        <v>386</v>
      </c>
      <c r="CU47" s="221"/>
      <c r="CV47" s="221"/>
      <c r="CW47" s="221"/>
      <c r="CX47" s="221"/>
      <c r="CZ47" s="223">
        <f>Z47/10000</f>
        <v>3.6971</v>
      </c>
      <c r="DA47" s="223">
        <f>AA47/10000</f>
        <v>2</v>
      </c>
    </row>
    <row r="48" s="179" customFormat="1" ht="74" hidden="1" customHeight="1" spans="1:98">
      <c r="A48" s="185">
        <v>41</v>
      </c>
      <c r="B48" s="186" t="s">
        <v>127</v>
      </c>
      <c r="C48" s="186" t="s">
        <v>553</v>
      </c>
      <c r="D48" s="186" t="s">
        <v>396</v>
      </c>
      <c r="E48" s="185" t="s">
        <v>397</v>
      </c>
      <c r="F48" s="185" t="s">
        <v>707</v>
      </c>
      <c r="G48" s="185" t="s">
        <v>432</v>
      </c>
      <c r="H48" s="186" t="s">
        <v>133</v>
      </c>
      <c r="I48" s="185">
        <v>202403</v>
      </c>
      <c r="J48" s="185">
        <v>202403</v>
      </c>
      <c r="K48" s="186">
        <v>202512</v>
      </c>
      <c r="L48" s="185" t="s">
        <v>14</v>
      </c>
      <c r="M48" s="186"/>
      <c r="N48" s="186"/>
      <c r="O48" s="186" t="s">
        <v>433</v>
      </c>
      <c r="P48" s="205" t="s">
        <v>465</v>
      </c>
      <c r="Q48" s="186"/>
      <c r="R48" s="186"/>
      <c r="S48" s="205" t="s">
        <v>466</v>
      </c>
      <c r="T48" s="186" t="s">
        <v>379</v>
      </c>
      <c r="U48" s="185" t="s">
        <v>379</v>
      </c>
      <c r="V48" s="186"/>
      <c r="W48" s="186" t="s">
        <v>15</v>
      </c>
      <c r="X48" s="186"/>
      <c r="Y48" s="186"/>
      <c r="Z48" s="186">
        <v>71500</v>
      </c>
      <c r="AA48" s="185">
        <v>20000</v>
      </c>
      <c r="AB48" s="185"/>
      <c r="AC48" s="185"/>
      <c r="AD48" s="185" t="s">
        <v>129</v>
      </c>
      <c r="AE48" s="186"/>
      <c r="AF48" s="185" t="s">
        <v>381</v>
      </c>
      <c r="AG48" s="185" t="s">
        <v>382</v>
      </c>
      <c r="AH48" s="186" t="s">
        <v>130</v>
      </c>
      <c r="AI48" s="186" t="s">
        <v>131</v>
      </c>
      <c r="AJ48" s="186"/>
      <c r="AK48" s="186"/>
      <c r="AL48" s="186" t="s">
        <v>554</v>
      </c>
      <c r="AM48" s="186" t="s">
        <v>555</v>
      </c>
      <c r="AN48" s="186"/>
      <c r="AO48" s="186"/>
      <c r="AP48" s="186"/>
      <c r="AQ48" s="186"/>
      <c r="AR48" s="186"/>
      <c r="AS48" s="186"/>
      <c r="AT48" s="186"/>
      <c r="AU48" s="186"/>
      <c r="AV48" s="186"/>
      <c r="AW48" s="186"/>
      <c r="AX48" s="239" t="s">
        <v>379</v>
      </c>
      <c r="AY48" s="239"/>
      <c r="AZ48" s="237" t="s">
        <v>556</v>
      </c>
      <c r="BA48" s="237"/>
      <c r="BB48" s="237"/>
      <c r="BC48" s="238" t="s">
        <v>386</v>
      </c>
      <c r="BD48" s="238"/>
      <c r="BE48" s="238"/>
      <c r="BF48" s="238"/>
      <c r="BG48" s="238"/>
      <c r="BH48" s="238"/>
      <c r="BI48" s="238"/>
      <c r="BJ48" s="238"/>
      <c r="BK48" s="238"/>
      <c r="BL48" s="239" t="str">
        <f t="shared" si="6"/>
        <v>办结</v>
      </c>
      <c r="BM48" s="239" t="s">
        <v>379</v>
      </c>
      <c r="BN48" s="239" t="s">
        <v>387</v>
      </c>
      <c r="BO48" s="239"/>
      <c r="BP48" s="239" t="s">
        <v>394</v>
      </c>
      <c r="BQ48" s="239"/>
      <c r="BR48" s="239"/>
      <c r="BS48" s="239" t="s">
        <v>394</v>
      </c>
      <c r="BT48" s="239"/>
      <c r="BU48" s="239"/>
      <c r="BV48" s="239"/>
      <c r="BW48" s="239"/>
      <c r="BX48" s="239" t="s">
        <v>394</v>
      </c>
      <c r="BY48" s="239" t="s">
        <v>394</v>
      </c>
      <c r="BZ48" s="239"/>
      <c r="CA48" s="239"/>
      <c r="CB48" s="239" t="s">
        <v>394</v>
      </c>
      <c r="CC48" s="239"/>
      <c r="CD48" s="239"/>
      <c r="CE48" s="239" t="s">
        <v>394</v>
      </c>
      <c r="CF48" s="239"/>
      <c r="CG48" s="239"/>
      <c r="CH48" s="239" t="s">
        <v>394</v>
      </c>
      <c r="CI48" s="239"/>
      <c r="CJ48" s="239"/>
      <c r="CK48" s="239" t="s">
        <v>394</v>
      </c>
      <c r="CL48" s="239"/>
      <c r="CM48" s="239"/>
      <c r="CN48" s="239" t="s">
        <v>394</v>
      </c>
      <c r="CO48" s="239"/>
      <c r="CP48" s="239"/>
      <c r="CQ48" s="239" t="s">
        <v>394</v>
      </c>
      <c r="CR48" s="239"/>
      <c r="CS48" s="239"/>
      <c r="CT48" s="186"/>
    </row>
    <row r="49" s="179" customFormat="1" ht="74" hidden="1" customHeight="1" spans="1:102">
      <c r="A49" s="185">
        <v>42</v>
      </c>
      <c r="B49" s="185" t="s">
        <v>170</v>
      </c>
      <c r="C49" s="185" t="s">
        <v>628</v>
      </c>
      <c r="D49" s="186" t="s">
        <v>396</v>
      </c>
      <c r="E49" s="185" t="s">
        <v>397</v>
      </c>
      <c r="F49" s="185" t="s">
        <v>707</v>
      </c>
      <c r="G49" s="185" t="s">
        <v>625</v>
      </c>
      <c r="H49" s="185" t="s">
        <v>37</v>
      </c>
      <c r="I49" s="185"/>
      <c r="J49" s="185"/>
      <c r="K49" s="185">
        <v>202410</v>
      </c>
      <c r="L49" s="185" t="s">
        <v>14</v>
      </c>
      <c r="M49" s="185"/>
      <c r="N49" s="185"/>
      <c r="O49" s="185" t="s">
        <v>433</v>
      </c>
      <c r="P49" s="185" t="s">
        <v>434</v>
      </c>
      <c r="Q49" s="185"/>
      <c r="R49" s="185"/>
      <c r="S49" s="186" t="s">
        <v>435</v>
      </c>
      <c r="T49" s="185" t="s">
        <v>379</v>
      </c>
      <c r="U49" s="185" t="s">
        <v>379</v>
      </c>
      <c r="V49" s="185"/>
      <c r="W49" s="185" t="s">
        <v>15</v>
      </c>
      <c r="X49" s="185"/>
      <c r="Y49" s="185"/>
      <c r="Z49" s="185">
        <v>20775</v>
      </c>
      <c r="AA49" s="185">
        <v>16600</v>
      </c>
      <c r="AB49" s="185"/>
      <c r="AC49" s="185"/>
      <c r="AD49" s="185" t="s">
        <v>129</v>
      </c>
      <c r="AE49" s="185"/>
      <c r="AF49" s="185" t="s">
        <v>381</v>
      </c>
      <c r="AG49" s="185" t="s">
        <v>629</v>
      </c>
      <c r="AH49" s="185" t="s">
        <v>171</v>
      </c>
      <c r="AI49" s="185" t="s">
        <v>78</v>
      </c>
      <c r="AJ49" s="185"/>
      <c r="AK49" s="185"/>
      <c r="AL49" s="186" t="s">
        <v>457</v>
      </c>
      <c r="AM49" s="186">
        <v>13848539369</v>
      </c>
      <c r="AN49" s="185"/>
      <c r="AO49" s="185"/>
      <c r="AP49" s="185"/>
      <c r="AQ49" s="186"/>
      <c r="AR49" s="186"/>
      <c r="AS49" s="185"/>
      <c r="AT49" s="186"/>
      <c r="AU49" s="186"/>
      <c r="AV49" s="186" t="s">
        <v>629</v>
      </c>
      <c r="AW49" s="186"/>
      <c r="AX49" s="239" t="s">
        <v>379</v>
      </c>
      <c r="AY49" s="239"/>
      <c r="AZ49" s="243" t="s">
        <v>891</v>
      </c>
      <c r="BA49" s="237"/>
      <c r="BB49" s="237"/>
      <c r="BC49" s="238" t="s">
        <v>386</v>
      </c>
      <c r="BD49" s="238"/>
      <c r="BE49" s="238"/>
      <c r="BF49" s="238"/>
      <c r="BG49" s="238"/>
      <c r="BH49" s="238"/>
      <c r="BI49" s="238"/>
      <c r="BJ49" s="238"/>
      <c r="BK49" s="238"/>
      <c r="BL49" s="239" t="str">
        <f t="shared" si="6"/>
        <v>办结</v>
      </c>
      <c r="BM49" s="238" t="s">
        <v>379</v>
      </c>
      <c r="BN49" s="238"/>
      <c r="BO49" s="238"/>
      <c r="BP49" s="238" t="s">
        <v>394</v>
      </c>
      <c r="BQ49" s="238"/>
      <c r="BR49" s="238"/>
      <c r="BS49" s="238" t="s">
        <v>394</v>
      </c>
      <c r="BT49" s="238"/>
      <c r="BU49" s="238"/>
      <c r="BV49" s="238"/>
      <c r="BW49" s="238"/>
      <c r="BX49" s="239" t="s">
        <v>394</v>
      </c>
      <c r="BY49" s="239" t="s">
        <v>394</v>
      </c>
      <c r="BZ49" s="238"/>
      <c r="CA49" s="238"/>
      <c r="CB49" s="239" t="s">
        <v>394</v>
      </c>
      <c r="CC49" s="238"/>
      <c r="CD49" s="238"/>
      <c r="CE49" s="239" t="s">
        <v>394</v>
      </c>
      <c r="CF49" s="238"/>
      <c r="CG49" s="238"/>
      <c r="CH49" s="239" t="s">
        <v>394</v>
      </c>
      <c r="CI49" s="238"/>
      <c r="CJ49" s="238"/>
      <c r="CK49" s="239" t="s">
        <v>394</v>
      </c>
      <c r="CL49" s="238"/>
      <c r="CM49" s="238"/>
      <c r="CN49" s="239" t="s">
        <v>394</v>
      </c>
      <c r="CO49" s="238"/>
      <c r="CP49" s="238"/>
      <c r="CQ49" s="239" t="s">
        <v>394</v>
      </c>
      <c r="CR49" s="238"/>
      <c r="CS49" s="238"/>
      <c r="CT49" s="185"/>
      <c r="CU49" s="227"/>
      <c r="CV49" s="227"/>
      <c r="CW49" s="227"/>
      <c r="CX49" s="227"/>
    </row>
    <row r="50" s="179" customFormat="1" ht="74" hidden="1" customHeight="1" spans="1:102">
      <c r="A50" s="185">
        <v>43</v>
      </c>
      <c r="B50" s="185" t="s">
        <v>172</v>
      </c>
      <c r="C50" s="185" t="s">
        <v>630</v>
      </c>
      <c r="D50" s="186" t="s">
        <v>396</v>
      </c>
      <c r="E50" s="185" t="s">
        <v>397</v>
      </c>
      <c r="F50" s="185" t="s">
        <v>707</v>
      </c>
      <c r="G50" s="185"/>
      <c r="H50" s="185" t="s">
        <v>37</v>
      </c>
      <c r="I50" s="185"/>
      <c r="J50" s="185"/>
      <c r="K50" s="185">
        <v>202410</v>
      </c>
      <c r="L50" s="185" t="s">
        <v>14</v>
      </c>
      <c r="M50" s="185"/>
      <c r="N50" s="185"/>
      <c r="O50" s="185" t="s">
        <v>433</v>
      </c>
      <c r="P50" s="185" t="s">
        <v>434</v>
      </c>
      <c r="Q50" s="185"/>
      <c r="R50" s="185"/>
      <c r="S50" s="186" t="s">
        <v>435</v>
      </c>
      <c r="T50" s="185" t="s">
        <v>379</v>
      </c>
      <c r="U50" s="185" t="s">
        <v>379</v>
      </c>
      <c r="V50" s="185"/>
      <c r="W50" s="185" t="s">
        <v>15</v>
      </c>
      <c r="X50" s="185"/>
      <c r="Y50" s="185"/>
      <c r="Z50" s="185">
        <v>20600</v>
      </c>
      <c r="AA50" s="185">
        <v>15000</v>
      </c>
      <c r="AB50" s="185"/>
      <c r="AC50" s="185"/>
      <c r="AD50" s="185" t="s">
        <v>129</v>
      </c>
      <c r="AE50" s="185"/>
      <c r="AF50" s="185" t="s">
        <v>381</v>
      </c>
      <c r="AG50" s="185" t="s">
        <v>631</v>
      </c>
      <c r="AH50" s="185" t="s">
        <v>173</v>
      </c>
      <c r="AI50" s="185" t="s">
        <v>78</v>
      </c>
      <c r="AJ50" s="185"/>
      <c r="AK50" s="185"/>
      <c r="AL50" s="186" t="s">
        <v>457</v>
      </c>
      <c r="AM50" s="186">
        <v>13848539369</v>
      </c>
      <c r="AN50" s="185"/>
      <c r="AO50" s="185"/>
      <c r="AP50" s="185"/>
      <c r="AQ50" s="186"/>
      <c r="AR50" s="186"/>
      <c r="AS50" s="185"/>
      <c r="AT50" s="186"/>
      <c r="AU50" s="186"/>
      <c r="AV50" s="186" t="s">
        <v>631</v>
      </c>
      <c r="AW50" s="186"/>
      <c r="AX50" s="239" t="s">
        <v>379</v>
      </c>
      <c r="AY50" s="239"/>
      <c r="AZ50" s="237" t="s">
        <v>892</v>
      </c>
      <c r="BA50" s="237"/>
      <c r="BB50" s="237"/>
      <c r="BC50" s="238" t="s">
        <v>386</v>
      </c>
      <c r="BD50" s="238"/>
      <c r="BE50" s="238"/>
      <c r="BF50" s="238"/>
      <c r="BG50" s="238"/>
      <c r="BH50" s="238"/>
      <c r="BI50" s="238"/>
      <c r="BJ50" s="238"/>
      <c r="BK50" s="238"/>
      <c r="BL50" s="239" t="str">
        <f t="shared" si="6"/>
        <v>办结</v>
      </c>
      <c r="BM50" s="238" t="s">
        <v>379</v>
      </c>
      <c r="BN50" s="238"/>
      <c r="BO50" s="238"/>
      <c r="BP50" s="238" t="s">
        <v>394</v>
      </c>
      <c r="BQ50" s="238"/>
      <c r="BR50" s="238"/>
      <c r="BS50" s="238" t="s">
        <v>394</v>
      </c>
      <c r="BT50" s="238"/>
      <c r="BU50" s="238"/>
      <c r="BV50" s="238"/>
      <c r="BW50" s="238"/>
      <c r="BX50" s="239" t="s">
        <v>394</v>
      </c>
      <c r="BY50" s="239" t="s">
        <v>394</v>
      </c>
      <c r="BZ50" s="238"/>
      <c r="CA50" s="238"/>
      <c r="CB50" s="239" t="s">
        <v>394</v>
      </c>
      <c r="CC50" s="238"/>
      <c r="CD50" s="238"/>
      <c r="CE50" s="239" t="s">
        <v>394</v>
      </c>
      <c r="CF50" s="238"/>
      <c r="CG50" s="238"/>
      <c r="CH50" s="239" t="s">
        <v>394</v>
      </c>
      <c r="CI50" s="238"/>
      <c r="CJ50" s="238"/>
      <c r="CK50" s="239" t="s">
        <v>394</v>
      </c>
      <c r="CL50" s="238"/>
      <c r="CM50" s="238"/>
      <c r="CN50" s="239" t="s">
        <v>394</v>
      </c>
      <c r="CO50" s="238"/>
      <c r="CP50" s="238"/>
      <c r="CQ50" s="239" t="s">
        <v>394</v>
      </c>
      <c r="CR50" s="238"/>
      <c r="CS50" s="238"/>
      <c r="CT50" s="226"/>
      <c r="CU50" s="226"/>
      <c r="CV50" s="226"/>
      <c r="CW50" s="226"/>
      <c r="CX50" s="226"/>
    </row>
    <row r="51" s="179" customFormat="1" ht="74" hidden="1" customHeight="1" spans="1:102">
      <c r="A51" s="185">
        <v>44</v>
      </c>
      <c r="B51" s="185" t="s">
        <v>174</v>
      </c>
      <c r="C51" s="185" t="s">
        <v>632</v>
      </c>
      <c r="D51" s="186" t="s">
        <v>396</v>
      </c>
      <c r="E51" s="185" t="s">
        <v>397</v>
      </c>
      <c r="F51" s="185" t="s">
        <v>707</v>
      </c>
      <c r="G51" s="185"/>
      <c r="H51" s="185" t="s">
        <v>175</v>
      </c>
      <c r="I51" s="185"/>
      <c r="J51" s="185"/>
      <c r="K51" s="185">
        <v>202410</v>
      </c>
      <c r="L51" s="185" t="s">
        <v>14</v>
      </c>
      <c r="M51" s="185"/>
      <c r="N51" s="185"/>
      <c r="O51" s="185" t="s">
        <v>433</v>
      </c>
      <c r="P51" s="185" t="s">
        <v>434</v>
      </c>
      <c r="Q51" s="185"/>
      <c r="R51" s="185"/>
      <c r="S51" s="186" t="s">
        <v>435</v>
      </c>
      <c r="T51" s="185" t="s">
        <v>379</v>
      </c>
      <c r="U51" s="185" t="s">
        <v>379</v>
      </c>
      <c r="V51" s="185"/>
      <c r="W51" s="185" t="s">
        <v>15</v>
      </c>
      <c r="X51" s="185"/>
      <c r="Y51" s="185"/>
      <c r="Z51" s="185">
        <v>18795</v>
      </c>
      <c r="AA51" s="185">
        <v>15000</v>
      </c>
      <c r="AB51" s="185"/>
      <c r="AC51" s="185"/>
      <c r="AD51" s="185" t="s">
        <v>129</v>
      </c>
      <c r="AE51" s="185"/>
      <c r="AF51" s="185" t="s">
        <v>381</v>
      </c>
      <c r="AG51" s="185" t="s">
        <v>633</v>
      </c>
      <c r="AH51" s="185" t="s">
        <v>176</v>
      </c>
      <c r="AI51" s="185" t="s">
        <v>78</v>
      </c>
      <c r="AJ51" s="185"/>
      <c r="AK51" s="185"/>
      <c r="AL51" s="186" t="s">
        <v>457</v>
      </c>
      <c r="AM51" s="186">
        <v>13848539369</v>
      </c>
      <c r="AN51" s="185"/>
      <c r="AO51" s="185"/>
      <c r="AP51" s="185"/>
      <c r="AQ51" s="186"/>
      <c r="AR51" s="186"/>
      <c r="AS51" s="185"/>
      <c r="AT51" s="186"/>
      <c r="AU51" s="186"/>
      <c r="AV51" s="186" t="s">
        <v>633</v>
      </c>
      <c r="AW51" s="186"/>
      <c r="AX51" s="239" t="s">
        <v>379</v>
      </c>
      <c r="AY51" s="239"/>
      <c r="AZ51" s="237" t="s">
        <v>507</v>
      </c>
      <c r="BA51" s="237"/>
      <c r="BB51" s="237"/>
      <c r="BC51" s="238" t="s">
        <v>386</v>
      </c>
      <c r="BD51" s="238"/>
      <c r="BE51" s="238"/>
      <c r="BF51" s="238"/>
      <c r="BG51" s="238"/>
      <c r="BH51" s="238"/>
      <c r="BI51" s="238"/>
      <c r="BJ51" s="238"/>
      <c r="BK51" s="238"/>
      <c r="BL51" s="239" t="str">
        <f t="shared" si="6"/>
        <v>办结</v>
      </c>
      <c r="BM51" s="238" t="s">
        <v>379</v>
      </c>
      <c r="BN51" s="238"/>
      <c r="BO51" s="238"/>
      <c r="BP51" s="238" t="s">
        <v>394</v>
      </c>
      <c r="BQ51" s="238"/>
      <c r="BR51" s="238"/>
      <c r="BS51" s="238" t="s">
        <v>394</v>
      </c>
      <c r="BT51" s="238"/>
      <c r="BU51" s="238"/>
      <c r="BV51" s="238"/>
      <c r="BW51" s="238"/>
      <c r="BX51" s="239" t="s">
        <v>394</v>
      </c>
      <c r="BY51" s="239" t="s">
        <v>394</v>
      </c>
      <c r="BZ51" s="238"/>
      <c r="CA51" s="238"/>
      <c r="CB51" s="239" t="s">
        <v>394</v>
      </c>
      <c r="CC51" s="238"/>
      <c r="CD51" s="238"/>
      <c r="CE51" s="239" t="s">
        <v>394</v>
      </c>
      <c r="CF51" s="238"/>
      <c r="CG51" s="238"/>
      <c r="CH51" s="239" t="s">
        <v>394</v>
      </c>
      <c r="CI51" s="238"/>
      <c r="CJ51" s="238"/>
      <c r="CK51" s="239" t="s">
        <v>394</v>
      </c>
      <c r="CL51" s="238"/>
      <c r="CM51" s="238"/>
      <c r="CN51" s="239" t="s">
        <v>394</v>
      </c>
      <c r="CO51" s="238"/>
      <c r="CP51" s="238"/>
      <c r="CQ51" s="239" t="s">
        <v>394</v>
      </c>
      <c r="CR51" s="238"/>
      <c r="CS51" s="238"/>
      <c r="CT51" s="226"/>
      <c r="CU51" s="226"/>
      <c r="CV51" s="226"/>
      <c r="CW51" s="226"/>
      <c r="CX51" s="226"/>
    </row>
    <row r="52" s="179" customFormat="1" ht="74" hidden="1" customHeight="1" spans="1:102">
      <c r="A52" s="185">
        <v>45</v>
      </c>
      <c r="B52" s="185" t="s">
        <v>177</v>
      </c>
      <c r="C52" s="185" t="s">
        <v>634</v>
      </c>
      <c r="D52" s="186" t="s">
        <v>396</v>
      </c>
      <c r="E52" s="185" t="s">
        <v>397</v>
      </c>
      <c r="F52" s="185" t="s">
        <v>707</v>
      </c>
      <c r="G52" s="185"/>
      <c r="H52" s="185" t="s">
        <v>44</v>
      </c>
      <c r="I52" s="185"/>
      <c r="J52" s="185"/>
      <c r="K52" s="185">
        <v>202410</v>
      </c>
      <c r="L52" s="185" t="s">
        <v>14</v>
      </c>
      <c r="M52" s="185"/>
      <c r="N52" s="185"/>
      <c r="O52" s="185" t="s">
        <v>433</v>
      </c>
      <c r="P52" s="185" t="s">
        <v>434</v>
      </c>
      <c r="Q52" s="185"/>
      <c r="R52" s="185"/>
      <c r="S52" s="186" t="s">
        <v>435</v>
      </c>
      <c r="T52" s="185" t="s">
        <v>379</v>
      </c>
      <c r="U52" s="185" t="s">
        <v>379</v>
      </c>
      <c r="V52" s="185"/>
      <c r="W52" s="185" t="s">
        <v>15</v>
      </c>
      <c r="X52" s="185"/>
      <c r="Y52" s="185"/>
      <c r="Z52" s="185">
        <v>15668</v>
      </c>
      <c r="AA52" s="185">
        <v>12500</v>
      </c>
      <c r="AB52" s="185"/>
      <c r="AC52" s="185"/>
      <c r="AD52" s="185" t="s">
        <v>129</v>
      </c>
      <c r="AE52" s="185"/>
      <c r="AF52" s="185" t="s">
        <v>381</v>
      </c>
      <c r="AG52" s="185" t="s">
        <v>635</v>
      </c>
      <c r="AH52" s="185" t="s">
        <v>178</v>
      </c>
      <c r="AI52" s="185" t="s">
        <v>78</v>
      </c>
      <c r="AJ52" s="185"/>
      <c r="AK52" s="185"/>
      <c r="AL52" s="186" t="s">
        <v>457</v>
      </c>
      <c r="AM52" s="186">
        <v>13848539369</v>
      </c>
      <c r="AN52" s="185"/>
      <c r="AO52" s="185"/>
      <c r="AP52" s="185"/>
      <c r="AQ52" s="186"/>
      <c r="AR52" s="186"/>
      <c r="AS52" s="185"/>
      <c r="AT52" s="186"/>
      <c r="AU52" s="186"/>
      <c r="AV52" s="186" t="s">
        <v>635</v>
      </c>
      <c r="AW52" s="186"/>
      <c r="AX52" s="239" t="s">
        <v>379</v>
      </c>
      <c r="AY52" s="239"/>
      <c r="AZ52" s="237" t="s">
        <v>507</v>
      </c>
      <c r="BA52" s="237"/>
      <c r="BB52" s="237"/>
      <c r="BC52" s="238" t="s">
        <v>386</v>
      </c>
      <c r="BD52" s="238"/>
      <c r="BE52" s="238"/>
      <c r="BF52" s="238"/>
      <c r="BG52" s="238"/>
      <c r="BH52" s="238"/>
      <c r="BI52" s="238"/>
      <c r="BJ52" s="238"/>
      <c r="BK52" s="238"/>
      <c r="BL52" s="239" t="str">
        <f t="shared" si="6"/>
        <v>办结</v>
      </c>
      <c r="BM52" s="238" t="s">
        <v>379</v>
      </c>
      <c r="BN52" s="238"/>
      <c r="BO52" s="238"/>
      <c r="BP52" s="238" t="s">
        <v>394</v>
      </c>
      <c r="BQ52" s="238"/>
      <c r="BR52" s="238"/>
      <c r="BS52" s="238" t="s">
        <v>394</v>
      </c>
      <c r="BT52" s="238"/>
      <c r="BU52" s="238"/>
      <c r="BV52" s="238"/>
      <c r="BW52" s="238"/>
      <c r="BX52" s="239" t="s">
        <v>394</v>
      </c>
      <c r="BY52" s="239" t="s">
        <v>394</v>
      </c>
      <c r="BZ52" s="238"/>
      <c r="CA52" s="238"/>
      <c r="CB52" s="239" t="s">
        <v>394</v>
      </c>
      <c r="CC52" s="238"/>
      <c r="CD52" s="238"/>
      <c r="CE52" s="239" t="s">
        <v>394</v>
      </c>
      <c r="CF52" s="238"/>
      <c r="CG52" s="238"/>
      <c r="CH52" s="239" t="s">
        <v>394</v>
      </c>
      <c r="CI52" s="238"/>
      <c r="CJ52" s="238"/>
      <c r="CK52" s="239" t="s">
        <v>394</v>
      </c>
      <c r="CL52" s="238"/>
      <c r="CM52" s="238"/>
      <c r="CN52" s="239" t="s">
        <v>394</v>
      </c>
      <c r="CO52" s="238"/>
      <c r="CP52" s="238"/>
      <c r="CQ52" s="239" t="s">
        <v>394</v>
      </c>
      <c r="CR52" s="238"/>
      <c r="CS52" s="238"/>
      <c r="CT52" s="227"/>
      <c r="CU52" s="227"/>
      <c r="CV52" s="227"/>
      <c r="CW52" s="227"/>
      <c r="CX52" s="227"/>
    </row>
    <row r="53" s="179" customFormat="1" ht="74" hidden="1" customHeight="1" spans="1:102">
      <c r="A53" s="185">
        <v>46</v>
      </c>
      <c r="B53" s="185" t="s">
        <v>179</v>
      </c>
      <c r="C53" s="185" t="s">
        <v>636</v>
      </c>
      <c r="D53" s="186" t="s">
        <v>396</v>
      </c>
      <c r="E53" s="185" t="s">
        <v>397</v>
      </c>
      <c r="F53" s="185" t="s">
        <v>707</v>
      </c>
      <c r="G53" s="185"/>
      <c r="H53" s="185" t="s">
        <v>44</v>
      </c>
      <c r="I53" s="185"/>
      <c r="J53" s="185"/>
      <c r="K53" s="185">
        <v>202410</v>
      </c>
      <c r="L53" s="185" t="s">
        <v>14</v>
      </c>
      <c r="M53" s="185"/>
      <c r="N53" s="185"/>
      <c r="O53" s="185" t="s">
        <v>433</v>
      </c>
      <c r="P53" s="185" t="s">
        <v>434</v>
      </c>
      <c r="Q53" s="185"/>
      <c r="R53" s="185"/>
      <c r="S53" s="186" t="s">
        <v>435</v>
      </c>
      <c r="T53" s="185" t="s">
        <v>379</v>
      </c>
      <c r="U53" s="185" t="s">
        <v>379</v>
      </c>
      <c r="V53" s="185"/>
      <c r="W53" s="185" t="s">
        <v>15</v>
      </c>
      <c r="X53" s="185"/>
      <c r="Y53" s="185"/>
      <c r="Z53" s="185">
        <v>15542</v>
      </c>
      <c r="AA53" s="185">
        <v>12500</v>
      </c>
      <c r="AB53" s="185"/>
      <c r="AC53" s="185"/>
      <c r="AD53" s="185" t="s">
        <v>129</v>
      </c>
      <c r="AE53" s="185"/>
      <c r="AF53" s="185" t="s">
        <v>381</v>
      </c>
      <c r="AG53" s="185" t="s">
        <v>637</v>
      </c>
      <c r="AH53" s="185" t="s">
        <v>180</v>
      </c>
      <c r="AI53" s="185" t="s">
        <v>78</v>
      </c>
      <c r="AJ53" s="185"/>
      <c r="AK53" s="185"/>
      <c r="AL53" s="186" t="s">
        <v>457</v>
      </c>
      <c r="AM53" s="186">
        <v>13848539369</v>
      </c>
      <c r="AN53" s="185"/>
      <c r="AO53" s="185"/>
      <c r="AP53" s="185"/>
      <c r="AQ53" s="186"/>
      <c r="AR53" s="186"/>
      <c r="AS53" s="185"/>
      <c r="AT53" s="186"/>
      <c r="AU53" s="186"/>
      <c r="AV53" s="186" t="s">
        <v>637</v>
      </c>
      <c r="AW53" s="186"/>
      <c r="AX53" s="239" t="s">
        <v>379</v>
      </c>
      <c r="AY53" s="239"/>
      <c r="AZ53" s="237" t="s">
        <v>507</v>
      </c>
      <c r="BA53" s="237"/>
      <c r="BB53" s="237"/>
      <c r="BC53" s="238" t="s">
        <v>386</v>
      </c>
      <c r="BD53" s="238"/>
      <c r="BE53" s="238"/>
      <c r="BF53" s="238"/>
      <c r="BG53" s="238"/>
      <c r="BH53" s="238"/>
      <c r="BI53" s="238"/>
      <c r="BJ53" s="238"/>
      <c r="BK53" s="238"/>
      <c r="BL53" s="239" t="str">
        <f t="shared" si="6"/>
        <v>办结</v>
      </c>
      <c r="BM53" s="238" t="s">
        <v>379</v>
      </c>
      <c r="BN53" s="238"/>
      <c r="BO53" s="238"/>
      <c r="BP53" s="238" t="s">
        <v>394</v>
      </c>
      <c r="BQ53" s="238"/>
      <c r="BR53" s="238"/>
      <c r="BS53" s="238" t="s">
        <v>394</v>
      </c>
      <c r="BT53" s="238"/>
      <c r="BU53" s="238"/>
      <c r="BV53" s="238"/>
      <c r="BW53" s="238"/>
      <c r="BX53" s="239" t="s">
        <v>394</v>
      </c>
      <c r="BY53" s="239" t="s">
        <v>394</v>
      </c>
      <c r="BZ53" s="238"/>
      <c r="CA53" s="238"/>
      <c r="CB53" s="239" t="s">
        <v>394</v>
      </c>
      <c r="CC53" s="238"/>
      <c r="CD53" s="238"/>
      <c r="CE53" s="239" t="s">
        <v>394</v>
      </c>
      <c r="CF53" s="238"/>
      <c r="CG53" s="238"/>
      <c r="CH53" s="239" t="s">
        <v>394</v>
      </c>
      <c r="CI53" s="238"/>
      <c r="CJ53" s="238"/>
      <c r="CK53" s="239" t="s">
        <v>394</v>
      </c>
      <c r="CL53" s="238"/>
      <c r="CM53" s="238"/>
      <c r="CN53" s="239" t="s">
        <v>394</v>
      </c>
      <c r="CO53" s="238"/>
      <c r="CP53" s="238"/>
      <c r="CQ53" s="239" t="s">
        <v>394</v>
      </c>
      <c r="CR53" s="238"/>
      <c r="CS53" s="238"/>
      <c r="CT53" s="227"/>
      <c r="CU53" s="227"/>
      <c r="CV53" s="227"/>
      <c r="CW53" s="227"/>
      <c r="CX53" s="227"/>
    </row>
    <row r="54" s="179" customFormat="1" ht="74" hidden="1" customHeight="1" spans="1:102">
      <c r="A54" s="185">
        <v>47</v>
      </c>
      <c r="B54" s="185" t="s">
        <v>218</v>
      </c>
      <c r="C54" s="185" t="s">
        <v>557</v>
      </c>
      <c r="D54" s="186" t="s">
        <v>396</v>
      </c>
      <c r="E54" s="185" t="s">
        <v>397</v>
      </c>
      <c r="F54" s="185" t="s">
        <v>707</v>
      </c>
      <c r="G54" s="185" t="s">
        <v>432</v>
      </c>
      <c r="H54" s="185" t="s">
        <v>133</v>
      </c>
      <c r="I54" s="185"/>
      <c r="J54" s="185">
        <v>202404</v>
      </c>
      <c r="K54" s="185">
        <v>202506</v>
      </c>
      <c r="L54" s="186" t="s">
        <v>14</v>
      </c>
      <c r="M54" s="185" t="s">
        <v>379</v>
      </c>
      <c r="N54" s="185"/>
      <c r="O54" s="185" t="s">
        <v>433</v>
      </c>
      <c r="P54" s="185" t="s">
        <v>434</v>
      </c>
      <c r="Q54" s="185"/>
      <c r="R54" s="185"/>
      <c r="S54" s="185" t="s">
        <v>435</v>
      </c>
      <c r="T54" s="185" t="s">
        <v>379</v>
      </c>
      <c r="U54" s="185" t="s">
        <v>386</v>
      </c>
      <c r="V54" s="185"/>
      <c r="W54" s="185" t="s">
        <v>15</v>
      </c>
      <c r="X54" s="185"/>
      <c r="Y54" s="185"/>
      <c r="Z54" s="185">
        <v>23000</v>
      </c>
      <c r="AA54" s="185">
        <v>12000</v>
      </c>
      <c r="AB54" s="185" t="s">
        <v>447</v>
      </c>
      <c r="AC54" s="185"/>
      <c r="AD54" s="185" t="s">
        <v>129</v>
      </c>
      <c r="AE54" s="185"/>
      <c r="AF54" s="185" t="s">
        <v>569</v>
      </c>
      <c r="AG54" s="185" t="s">
        <v>382</v>
      </c>
      <c r="AH54" s="185" t="s">
        <v>219</v>
      </c>
      <c r="AI54" s="185" t="s">
        <v>78</v>
      </c>
      <c r="AJ54" s="185"/>
      <c r="AK54" s="185"/>
      <c r="AL54" s="185" t="s">
        <v>457</v>
      </c>
      <c r="AM54" s="186">
        <v>13848539369</v>
      </c>
      <c r="AN54" s="185"/>
      <c r="AO54" s="185"/>
      <c r="AP54" s="185"/>
      <c r="AQ54" s="186"/>
      <c r="AR54" s="186"/>
      <c r="AS54" s="185"/>
      <c r="AT54" s="186"/>
      <c r="AU54" s="186"/>
      <c r="AV54" s="186" t="s">
        <v>893</v>
      </c>
      <c r="AW54" s="186" t="s">
        <v>386</v>
      </c>
      <c r="AX54" s="239" t="s">
        <v>386</v>
      </c>
      <c r="AY54" s="239" t="s">
        <v>808</v>
      </c>
      <c r="AZ54" s="237" t="s">
        <v>894</v>
      </c>
      <c r="BA54" s="237"/>
      <c r="BB54" s="237"/>
      <c r="BC54" s="238" t="s">
        <v>386</v>
      </c>
      <c r="BD54" s="238"/>
      <c r="BE54" s="238"/>
      <c r="BF54" s="238"/>
      <c r="BG54" s="238"/>
      <c r="BH54" s="238"/>
      <c r="BI54" s="238"/>
      <c r="BJ54" s="238"/>
      <c r="BK54" s="238"/>
      <c r="BL54" s="239" t="str">
        <f t="shared" si="6"/>
        <v>办结</v>
      </c>
      <c r="BM54" s="238" t="s">
        <v>379</v>
      </c>
      <c r="BN54" s="238" t="s">
        <v>387</v>
      </c>
      <c r="BO54" s="237"/>
      <c r="BP54" s="238" t="s">
        <v>394</v>
      </c>
      <c r="BQ54" s="238"/>
      <c r="BR54" s="238"/>
      <c r="BS54" s="238" t="s">
        <v>394</v>
      </c>
      <c r="BT54" s="238"/>
      <c r="BU54" s="238"/>
      <c r="BV54" s="238"/>
      <c r="BW54" s="238"/>
      <c r="BX54" s="239" t="s">
        <v>394</v>
      </c>
      <c r="BY54" s="239" t="s">
        <v>394</v>
      </c>
      <c r="BZ54" s="238"/>
      <c r="CA54" s="238"/>
      <c r="CB54" s="239" t="s">
        <v>394</v>
      </c>
      <c r="CC54" s="238"/>
      <c r="CD54" s="238"/>
      <c r="CE54" s="239" t="s">
        <v>394</v>
      </c>
      <c r="CF54" s="238"/>
      <c r="CG54" s="238"/>
      <c r="CH54" s="238" t="s">
        <v>394</v>
      </c>
      <c r="CI54" s="238"/>
      <c r="CJ54" s="238"/>
      <c r="CK54" s="238" t="s">
        <v>394</v>
      </c>
      <c r="CL54" s="238"/>
      <c r="CM54" s="238"/>
      <c r="CN54" s="239" t="s">
        <v>394</v>
      </c>
      <c r="CO54" s="238"/>
      <c r="CP54" s="238"/>
      <c r="CQ54" s="238" t="s">
        <v>394</v>
      </c>
      <c r="CR54" s="238"/>
      <c r="CS54" s="238"/>
      <c r="CT54" s="227"/>
      <c r="CU54" s="227"/>
      <c r="CV54" s="227"/>
      <c r="CW54" s="227"/>
      <c r="CX54" s="227"/>
    </row>
    <row r="55" s="179" customFormat="1" ht="74" hidden="1" customHeight="1" spans="1:102">
      <c r="A55" s="185">
        <v>48</v>
      </c>
      <c r="B55" s="185" t="s">
        <v>183</v>
      </c>
      <c r="C55" s="185" t="s">
        <v>641</v>
      </c>
      <c r="D55" s="186" t="s">
        <v>396</v>
      </c>
      <c r="E55" s="185" t="s">
        <v>397</v>
      </c>
      <c r="F55" s="185" t="s">
        <v>707</v>
      </c>
      <c r="G55" s="185"/>
      <c r="H55" s="185" t="s">
        <v>20</v>
      </c>
      <c r="I55" s="185"/>
      <c r="J55" s="185"/>
      <c r="K55" s="185">
        <v>202510</v>
      </c>
      <c r="L55" s="185" t="s">
        <v>14</v>
      </c>
      <c r="M55" s="185"/>
      <c r="N55" s="185"/>
      <c r="O55" s="185" t="s">
        <v>433</v>
      </c>
      <c r="P55" s="185" t="s">
        <v>434</v>
      </c>
      <c r="Q55" s="185"/>
      <c r="R55" s="185"/>
      <c r="S55" s="186"/>
      <c r="T55" s="185" t="s">
        <v>379</v>
      </c>
      <c r="U55" s="185" t="s">
        <v>386</v>
      </c>
      <c r="V55" s="185"/>
      <c r="W55" s="185" t="s">
        <v>15</v>
      </c>
      <c r="X55" s="185"/>
      <c r="Y55" s="185"/>
      <c r="Z55" s="185">
        <v>14332</v>
      </c>
      <c r="AA55" s="185">
        <v>12000</v>
      </c>
      <c r="AB55" s="185"/>
      <c r="AC55" s="185"/>
      <c r="AD55" s="185" t="s">
        <v>129</v>
      </c>
      <c r="AE55" s="185"/>
      <c r="AF55" s="185" t="s">
        <v>381</v>
      </c>
      <c r="AG55" s="185" t="s">
        <v>642</v>
      </c>
      <c r="AH55" s="185" t="s">
        <v>184</v>
      </c>
      <c r="AI55" s="185" t="s">
        <v>78</v>
      </c>
      <c r="AJ55" s="185"/>
      <c r="AK55" s="185"/>
      <c r="AL55" s="186" t="s">
        <v>457</v>
      </c>
      <c r="AM55" s="186">
        <v>13848539369</v>
      </c>
      <c r="AN55" s="185"/>
      <c r="AO55" s="185"/>
      <c r="AP55" s="185"/>
      <c r="AQ55" s="186"/>
      <c r="AR55" s="186"/>
      <c r="AS55" s="185"/>
      <c r="AT55" s="186"/>
      <c r="AU55" s="186"/>
      <c r="AV55" s="186" t="s">
        <v>642</v>
      </c>
      <c r="AW55" s="186"/>
      <c r="AX55" s="239" t="s">
        <v>379</v>
      </c>
      <c r="AY55" s="239"/>
      <c r="AZ55" s="237" t="s">
        <v>643</v>
      </c>
      <c r="BA55" s="237"/>
      <c r="BB55" s="237"/>
      <c r="BC55" s="238" t="s">
        <v>386</v>
      </c>
      <c r="BD55" s="238"/>
      <c r="BE55" s="238"/>
      <c r="BF55" s="238"/>
      <c r="BG55" s="238"/>
      <c r="BH55" s="238"/>
      <c r="BI55" s="238"/>
      <c r="BJ55" s="238"/>
      <c r="BK55" s="238"/>
      <c r="BL55" s="239" t="str">
        <f t="shared" si="6"/>
        <v>办结</v>
      </c>
      <c r="BM55" s="238" t="s">
        <v>379</v>
      </c>
      <c r="BN55" s="238"/>
      <c r="BO55" s="238"/>
      <c r="BP55" s="238" t="s">
        <v>394</v>
      </c>
      <c r="BQ55" s="238"/>
      <c r="BR55" s="238"/>
      <c r="BS55" s="238" t="s">
        <v>394</v>
      </c>
      <c r="BT55" s="238"/>
      <c r="BU55" s="238"/>
      <c r="BV55" s="238"/>
      <c r="BW55" s="238"/>
      <c r="BX55" s="239" t="s">
        <v>394</v>
      </c>
      <c r="BY55" s="239" t="s">
        <v>394</v>
      </c>
      <c r="BZ55" s="238"/>
      <c r="CA55" s="238"/>
      <c r="CB55" s="239" t="s">
        <v>394</v>
      </c>
      <c r="CC55" s="238"/>
      <c r="CD55" s="238"/>
      <c r="CE55" s="239" t="s">
        <v>394</v>
      </c>
      <c r="CF55" s="238"/>
      <c r="CG55" s="238"/>
      <c r="CH55" s="239" t="s">
        <v>394</v>
      </c>
      <c r="CI55" s="238"/>
      <c r="CJ55" s="238"/>
      <c r="CK55" s="239" t="s">
        <v>394</v>
      </c>
      <c r="CL55" s="238"/>
      <c r="CM55" s="238"/>
      <c r="CN55" s="239" t="s">
        <v>394</v>
      </c>
      <c r="CO55" s="238"/>
      <c r="CP55" s="238"/>
      <c r="CQ55" s="239" t="s">
        <v>394</v>
      </c>
      <c r="CR55" s="238"/>
      <c r="CS55" s="238"/>
      <c r="CT55" s="185"/>
      <c r="CU55" s="185"/>
      <c r="CV55" s="185"/>
      <c r="CW55" s="185"/>
      <c r="CX55" s="185"/>
    </row>
    <row r="56" s="179" customFormat="1" ht="74" hidden="1" customHeight="1" spans="1:102">
      <c r="A56" s="185">
        <v>49</v>
      </c>
      <c r="B56" s="185" t="s">
        <v>185</v>
      </c>
      <c r="C56" s="185" t="s">
        <v>644</v>
      </c>
      <c r="D56" s="186" t="s">
        <v>396</v>
      </c>
      <c r="E56" s="185" t="s">
        <v>397</v>
      </c>
      <c r="F56" s="185" t="s">
        <v>707</v>
      </c>
      <c r="G56" s="185"/>
      <c r="H56" s="185" t="s">
        <v>20</v>
      </c>
      <c r="I56" s="185"/>
      <c r="J56" s="185"/>
      <c r="K56" s="185">
        <v>202510</v>
      </c>
      <c r="L56" s="185" t="s">
        <v>14</v>
      </c>
      <c r="M56" s="185"/>
      <c r="N56" s="185"/>
      <c r="O56" s="185" t="s">
        <v>433</v>
      </c>
      <c r="P56" s="185" t="s">
        <v>434</v>
      </c>
      <c r="Q56" s="185"/>
      <c r="R56" s="185"/>
      <c r="S56" s="186"/>
      <c r="T56" s="185" t="s">
        <v>379</v>
      </c>
      <c r="U56" s="185" t="s">
        <v>386</v>
      </c>
      <c r="V56" s="185"/>
      <c r="W56" s="185" t="s">
        <v>15</v>
      </c>
      <c r="X56" s="185"/>
      <c r="Y56" s="185"/>
      <c r="Z56" s="185">
        <v>14046</v>
      </c>
      <c r="AA56" s="185">
        <v>12000</v>
      </c>
      <c r="AB56" s="185"/>
      <c r="AC56" s="185"/>
      <c r="AD56" s="185" t="s">
        <v>129</v>
      </c>
      <c r="AE56" s="185"/>
      <c r="AF56" s="185" t="s">
        <v>381</v>
      </c>
      <c r="AG56" s="185" t="s">
        <v>645</v>
      </c>
      <c r="AH56" s="185" t="s">
        <v>186</v>
      </c>
      <c r="AI56" s="185" t="s">
        <v>78</v>
      </c>
      <c r="AJ56" s="185"/>
      <c r="AK56" s="185"/>
      <c r="AL56" s="186" t="s">
        <v>457</v>
      </c>
      <c r="AM56" s="186">
        <v>13848539369</v>
      </c>
      <c r="AN56" s="185"/>
      <c r="AO56" s="185"/>
      <c r="AP56" s="185"/>
      <c r="AQ56" s="186"/>
      <c r="AR56" s="186"/>
      <c r="AS56" s="185"/>
      <c r="AT56" s="186"/>
      <c r="AU56" s="186"/>
      <c r="AV56" s="186" t="s">
        <v>645</v>
      </c>
      <c r="AW56" s="186"/>
      <c r="AX56" s="239" t="s">
        <v>379</v>
      </c>
      <c r="AY56" s="239"/>
      <c r="AZ56" s="237" t="s">
        <v>646</v>
      </c>
      <c r="BA56" s="237"/>
      <c r="BB56" s="237"/>
      <c r="BC56" s="238" t="s">
        <v>386</v>
      </c>
      <c r="BD56" s="238"/>
      <c r="BE56" s="238"/>
      <c r="BF56" s="238"/>
      <c r="BG56" s="238"/>
      <c r="BH56" s="238"/>
      <c r="BI56" s="238"/>
      <c r="BJ56" s="238"/>
      <c r="BK56" s="238"/>
      <c r="BL56" s="239" t="str">
        <f t="shared" si="6"/>
        <v>办结</v>
      </c>
      <c r="BM56" s="238" t="s">
        <v>379</v>
      </c>
      <c r="BN56" s="238"/>
      <c r="BO56" s="238"/>
      <c r="BP56" s="238" t="s">
        <v>394</v>
      </c>
      <c r="BQ56" s="238"/>
      <c r="BR56" s="238"/>
      <c r="BS56" s="238" t="s">
        <v>394</v>
      </c>
      <c r="BT56" s="238"/>
      <c r="BU56" s="238"/>
      <c r="BV56" s="238"/>
      <c r="BW56" s="238"/>
      <c r="BX56" s="239" t="s">
        <v>394</v>
      </c>
      <c r="BY56" s="239" t="s">
        <v>394</v>
      </c>
      <c r="BZ56" s="238"/>
      <c r="CA56" s="238"/>
      <c r="CB56" s="239" t="s">
        <v>394</v>
      </c>
      <c r="CC56" s="238"/>
      <c r="CD56" s="238"/>
      <c r="CE56" s="239" t="s">
        <v>394</v>
      </c>
      <c r="CF56" s="238"/>
      <c r="CG56" s="238"/>
      <c r="CH56" s="239" t="s">
        <v>394</v>
      </c>
      <c r="CI56" s="238"/>
      <c r="CJ56" s="238"/>
      <c r="CK56" s="239" t="s">
        <v>394</v>
      </c>
      <c r="CL56" s="238"/>
      <c r="CM56" s="238"/>
      <c r="CN56" s="239" t="s">
        <v>394</v>
      </c>
      <c r="CO56" s="238"/>
      <c r="CP56" s="238"/>
      <c r="CQ56" s="239" t="s">
        <v>394</v>
      </c>
      <c r="CR56" s="238"/>
      <c r="CS56" s="238"/>
      <c r="CT56" s="185"/>
      <c r="CU56" s="185"/>
      <c r="CV56" s="185"/>
      <c r="CW56" s="185"/>
      <c r="CX56" s="185"/>
    </row>
    <row r="57" s="179" customFormat="1" ht="74" hidden="1" customHeight="1" spans="1:102">
      <c r="A57" s="185">
        <v>50</v>
      </c>
      <c r="B57" s="185" t="s">
        <v>181</v>
      </c>
      <c r="C57" s="185" t="s">
        <v>638</v>
      </c>
      <c r="D57" s="186" t="s">
        <v>396</v>
      </c>
      <c r="E57" s="185" t="s">
        <v>397</v>
      </c>
      <c r="F57" s="185" t="s">
        <v>707</v>
      </c>
      <c r="G57" s="185"/>
      <c r="H57" s="185" t="s">
        <v>44</v>
      </c>
      <c r="I57" s="185"/>
      <c r="J57" s="185"/>
      <c r="K57" s="185">
        <v>202410</v>
      </c>
      <c r="L57" s="185" t="s">
        <v>14</v>
      </c>
      <c r="M57" s="185"/>
      <c r="N57" s="185"/>
      <c r="O57" s="185" t="s">
        <v>433</v>
      </c>
      <c r="P57" s="185" t="s">
        <v>434</v>
      </c>
      <c r="Q57" s="185"/>
      <c r="R57" s="185"/>
      <c r="S57" s="186" t="s">
        <v>435</v>
      </c>
      <c r="T57" s="185" t="s">
        <v>379</v>
      </c>
      <c r="U57" s="185" t="s">
        <v>379</v>
      </c>
      <c r="V57" s="185"/>
      <c r="W57" s="185" t="s">
        <v>15</v>
      </c>
      <c r="X57" s="185"/>
      <c r="Y57" s="185"/>
      <c r="Z57" s="185">
        <v>14588.5</v>
      </c>
      <c r="AA57" s="185">
        <v>11600</v>
      </c>
      <c r="AB57" s="185"/>
      <c r="AC57" s="185"/>
      <c r="AD57" s="185" t="s">
        <v>129</v>
      </c>
      <c r="AE57" s="185"/>
      <c r="AF57" s="185" t="s">
        <v>381</v>
      </c>
      <c r="AG57" s="185" t="s">
        <v>639</v>
      </c>
      <c r="AH57" s="185" t="s">
        <v>182</v>
      </c>
      <c r="AI57" s="185" t="s">
        <v>78</v>
      </c>
      <c r="AJ57" s="185"/>
      <c r="AK57" s="185"/>
      <c r="AL57" s="186" t="s">
        <v>457</v>
      </c>
      <c r="AM57" s="186">
        <v>13848539369</v>
      </c>
      <c r="AN57" s="185"/>
      <c r="AO57" s="185"/>
      <c r="AP57" s="185"/>
      <c r="AQ57" s="186"/>
      <c r="AR57" s="186"/>
      <c r="AS57" s="185"/>
      <c r="AT57" s="186"/>
      <c r="AU57" s="186"/>
      <c r="AV57" s="186" t="s">
        <v>639</v>
      </c>
      <c r="AW57" s="186"/>
      <c r="AX57" s="239" t="s">
        <v>379</v>
      </c>
      <c r="AY57" s="239"/>
      <c r="AZ57" s="237" t="s">
        <v>640</v>
      </c>
      <c r="BA57" s="237"/>
      <c r="BB57" s="237"/>
      <c r="BC57" s="238" t="s">
        <v>386</v>
      </c>
      <c r="BD57" s="238"/>
      <c r="BE57" s="238"/>
      <c r="BF57" s="238"/>
      <c r="BG57" s="238"/>
      <c r="BH57" s="238"/>
      <c r="BI57" s="238"/>
      <c r="BJ57" s="238"/>
      <c r="BK57" s="238"/>
      <c r="BL57" s="239" t="str">
        <f t="shared" si="6"/>
        <v>办结</v>
      </c>
      <c r="BM57" s="238" t="s">
        <v>379</v>
      </c>
      <c r="BN57" s="238"/>
      <c r="BO57" s="238"/>
      <c r="BP57" s="238" t="s">
        <v>394</v>
      </c>
      <c r="BQ57" s="238"/>
      <c r="BR57" s="238"/>
      <c r="BS57" s="238" t="s">
        <v>394</v>
      </c>
      <c r="BT57" s="238"/>
      <c r="BU57" s="238"/>
      <c r="BV57" s="238"/>
      <c r="BW57" s="238"/>
      <c r="BX57" s="239" t="s">
        <v>394</v>
      </c>
      <c r="BY57" s="239" t="s">
        <v>394</v>
      </c>
      <c r="BZ57" s="238"/>
      <c r="CA57" s="238"/>
      <c r="CB57" s="239" t="s">
        <v>394</v>
      </c>
      <c r="CC57" s="238"/>
      <c r="CD57" s="238"/>
      <c r="CE57" s="239" t="s">
        <v>394</v>
      </c>
      <c r="CF57" s="238"/>
      <c r="CG57" s="238"/>
      <c r="CH57" s="239" t="s">
        <v>394</v>
      </c>
      <c r="CI57" s="238"/>
      <c r="CJ57" s="238"/>
      <c r="CK57" s="239" t="s">
        <v>394</v>
      </c>
      <c r="CL57" s="238"/>
      <c r="CM57" s="238"/>
      <c r="CN57" s="239" t="s">
        <v>394</v>
      </c>
      <c r="CO57" s="238"/>
      <c r="CP57" s="238"/>
      <c r="CQ57" s="239" t="s">
        <v>394</v>
      </c>
      <c r="CR57" s="238"/>
      <c r="CS57" s="238"/>
      <c r="CT57" s="185"/>
      <c r="CU57" s="185"/>
      <c r="CV57" s="185"/>
      <c r="CW57" s="185"/>
      <c r="CX57" s="185"/>
    </row>
    <row r="58" s="179" customFormat="1" ht="74" hidden="1" customHeight="1" spans="1:102">
      <c r="A58" s="185">
        <v>51</v>
      </c>
      <c r="B58" s="185" t="s">
        <v>187</v>
      </c>
      <c r="C58" s="185" t="s">
        <v>647</v>
      </c>
      <c r="D58" s="186" t="s">
        <v>396</v>
      </c>
      <c r="E58" s="185" t="s">
        <v>397</v>
      </c>
      <c r="F58" s="185" t="s">
        <v>707</v>
      </c>
      <c r="G58" s="185" t="s">
        <v>565</v>
      </c>
      <c r="H58" s="185">
        <v>2024</v>
      </c>
      <c r="I58" s="185"/>
      <c r="J58" s="185"/>
      <c r="K58" s="185">
        <v>202410</v>
      </c>
      <c r="L58" s="185" t="s">
        <v>14</v>
      </c>
      <c r="M58" s="185"/>
      <c r="N58" s="185"/>
      <c r="O58" s="185" t="s">
        <v>433</v>
      </c>
      <c r="P58" s="185" t="s">
        <v>434</v>
      </c>
      <c r="Q58" s="185"/>
      <c r="R58" s="185"/>
      <c r="S58" s="186" t="s">
        <v>435</v>
      </c>
      <c r="T58" s="185" t="s">
        <v>379</v>
      </c>
      <c r="U58" s="185" t="s">
        <v>379</v>
      </c>
      <c r="V58" s="185"/>
      <c r="W58" s="185" t="s">
        <v>15</v>
      </c>
      <c r="X58" s="185"/>
      <c r="Y58" s="185"/>
      <c r="Z58" s="185">
        <v>13176</v>
      </c>
      <c r="AA58" s="185">
        <v>10500</v>
      </c>
      <c r="AB58" s="185" t="s">
        <v>447</v>
      </c>
      <c r="AC58" s="185"/>
      <c r="AD58" s="185" t="s">
        <v>129</v>
      </c>
      <c r="AE58" s="185"/>
      <c r="AF58" s="185" t="s">
        <v>569</v>
      </c>
      <c r="AG58" s="185" t="s">
        <v>648</v>
      </c>
      <c r="AH58" s="185" t="s">
        <v>188</v>
      </c>
      <c r="AI58" s="185" t="s">
        <v>71</v>
      </c>
      <c r="AJ58" s="185"/>
      <c r="AK58" s="185"/>
      <c r="AL58" s="185" t="s">
        <v>649</v>
      </c>
      <c r="AM58" s="185" t="s">
        <v>650</v>
      </c>
      <c r="AN58" s="185"/>
      <c r="AO58" s="185"/>
      <c r="AP58" s="185"/>
      <c r="AQ58" s="186"/>
      <c r="AR58" s="186"/>
      <c r="AS58" s="185"/>
      <c r="AT58" s="186"/>
      <c r="AU58" s="186"/>
      <c r="AV58" s="186" t="s">
        <v>648</v>
      </c>
      <c r="AW58" s="186"/>
      <c r="AX58" s="239" t="s">
        <v>379</v>
      </c>
      <c r="AY58" s="236"/>
      <c r="AZ58" s="237" t="s">
        <v>651</v>
      </c>
      <c r="BA58" s="237"/>
      <c r="BB58" s="237"/>
      <c r="BC58" s="238" t="s">
        <v>386</v>
      </c>
      <c r="BD58" s="238" t="s">
        <v>652</v>
      </c>
      <c r="BE58" s="238"/>
      <c r="BF58" s="238"/>
      <c r="BG58" s="238"/>
      <c r="BH58" s="238"/>
      <c r="BI58" s="238"/>
      <c r="BJ58" s="238"/>
      <c r="BK58" s="238"/>
      <c r="BL58" s="239" t="str">
        <f t="shared" si="6"/>
        <v>办结</v>
      </c>
      <c r="BM58" s="238" t="s">
        <v>379</v>
      </c>
      <c r="BN58" s="238"/>
      <c r="BO58" s="238"/>
      <c r="BP58" s="238" t="s">
        <v>394</v>
      </c>
      <c r="BQ58" s="238"/>
      <c r="BR58" s="238"/>
      <c r="BS58" s="238" t="s">
        <v>394</v>
      </c>
      <c r="BT58" s="238"/>
      <c r="BU58" s="238"/>
      <c r="BV58" s="238"/>
      <c r="BW58" s="238"/>
      <c r="BX58" s="239" t="s">
        <v>394</v>
      </c>
      <c r="BY58" s="239" t="s">
        <v>394</v>
      </c>
      <c r="BZ58" s="238"/>
      <c r="CA58" s="238"/>
      <c r="CB58" s="239" t="s">
        <v>394</v>
      </c>
      <c r="CC58" s="238"/>
      <c r="CD58" s="238"/>
      <c r="CE58" s="239" t="s">
        <v>394</v>
      </c>
      <c r="CF58" s="238"/>
      <c r="CG58" s="238"/>
      <c r="CH58" s="239" t="s">
        <v>394</v>
      </c>
      <c r="CI58" s="238"/>
      <c r="CJ58" s="238"/>
      <c r="CK58" s="239" t="s">
        <v>394</v>
      </c>
      <c r="CL58" s="238"/>
      <c r="CM58" s="238"/>
      <c r="CN58" s="239" t="s">
        <v>394</v>
      </c>
      <c r="CO58" s="238"/>
      <c r="CP58" s="238"/>
      <c r="CQ58" s="239" t="s">
        <v>394</v>
      </c>
      <c r="CR58" s="238"/>
      <c r="CS58" s="238"/>
      <c r="CT58" s="185"/>
      <c r="CU58" s="185"/>
      <c r="CV58" s="185"/>
      <c r="CW58" s="185"/>
      <c r="CX58" s="185"/>
    </row>
    <row r="59" s="179" customFormat="1" ht="74" hidden="1" customHeight="1" spans="1:102">
      <c r="A59" s="185">
        <v>52</v>
      </c>
      <c r="B59" s="185" t="s">
        <v>216</v>
      </c>
      <c r="C59" s="185" t="s">
        <v>895</v>
      </c>
      <c r="D59" s="186" t="s">
        <v>396</v>
      </c>
      <c r="E59" s="185" t="s">
        <v>397</v>
      </c>
      <c r="F59" s="185" t="s">
        <v>707</v>
      </c>
      <c r="G59" s="185"/>
      <c r="H59" s="185" t="s">
        <v>133</v>
      </c>
      <c r="I59" s="185"/>
      <c r="J59" s="185">
        <v>202404</v>
      </c>
      <c r="K59" s="185">
        <v>202506</v>
      </c>
      <c r="L59" s="186" t="s">
        <v>14</v>
      </c>
      <c r="M59" s="185" t="s">
        <v>379</v>
      </c>
      <c r="N59" s="185"/>
      <c r="O59" s="185" t="s">
        <v>433</v>
      </c>
      <c r="P59" s="185" t="s">
        <v>434</v>
      </c>
      <c r="Q59" s="185"/>
      <c r="R59" s="185"/>
      <c r="S59" s="185" t="s">
        <v>435</v>
      </c>
      <c r="T59" s="185" t="s">
        <v>379</v>
      </c>
      <c r="U59" s="185" t="s">
        <v>386</v>
      </c>
      <c r="V59" s="185"/>
      <c r="W59" s="185" t="s">
        <v>15</v>
      </c>
      <c r="X59" s="185"/>
      <c r="Y59" s="185"/>
      <c r="Z59" s="185">
        <v>24753</v>
      </c>
      <c r="AA59" s="185">
        <v>10000</v>
      </c>
      <c r="AB59" s="185" t="s">
        <v>447</v>
      </c>
      <c r="AC59" s="185"/>
      <c r="AD59" s="185" t="s">
        <v>129</v>
      </c>
      <c r="AE59" s="185"/>
      <c r="AF59" s="185" t="s">
        <v>569</v>
      </c>
      <c r="AG59" s="185" t="s">
        <v>382</v>
      </c>
      <c r="AH59" s="185" t="s">
        <v>217</v>
      </c>
      <c r="AI59" s="185" t="s">
        <v>78</v>
      </c>
      <c r="AJ59" s="185"/>
      <c r="AK59" s="185"/>
      <c r="AL59" s="185" t="s">
        <v>457</v>
      </c>
      <c r="AM59" s="186">
        <v>13848539369</v>
      </c>
      <c r="AN59" s="185"/>
      <c r="AO59" s="185"/>
      <c r="AP59" s="185"/>
      <c r="AQ59" s="186"/>
      <c r="AR59" s="186"/>
      <c r="AS59" s="185"/>
      <c r="AT59" s="186"/>
      <c r="AU59" s="186"/>
      <c r="AV59" s="186" t="s">
        <v>893</v>
      </c>
      <c r="AW59" s="186" t="s">
        <v>386</v>
      </c>
      <c r="AX59" s="239" t="s">
        <v>386</v>
      </c>
      <c r="AY59" s="236" t="s">
        <v>711</v>
      </c>
      <c r="AZ59" s="237" t="s">
        <v>896</v>
      </c>
      <c r="BA59" s="237"/>
      <c r="BB59" s="237"/>
      <c r="BC59" s="238" t="s">
        <v>386</v>
      </c>
      <c r="BD59" s="238"/>
      <c r="BE59" s="238"/>
      <c r="BF59" s="238"/>
      <c r="BG59" s="238"/>
      <c r="BH59" s="238"/>
      <c r="BI59" s="238"/>
      <c r="BJ59" s="238"/>
      <c r="BK59" s="238"/>
      <c r="BL59" s="239" t="str">
        <f t="shared" si="6"/>
        <v>办结</v>
      </c>
      <c r="BM59" s="238" t="s">
        <v>379</v>
      </c>
      <c r="BN59" s="238" t="s">
        <v>387</v>
      </c>
      <c r="BO59" s="238"/>
      <c r="BP59" s="238" t="s">
        <v>394</v>
      </c>
      <c r="BQ59" s="238"/>
      <c r="BR59" s="238"/>
      <c r="BS59" s="238" t="s">
        <v>394</v>
      </c>
      <c r="BT59" s="238"/>
      <c r="BU59" s="238"/>
      <c r="BV59" s="238"/>
      <c r="BW59" s="238"/>
      <c r="BX59" s="239" t="s">
        <v>394</v>
      </c>
      <c r="BY59" s="239" t="s">
        <v>394</v>
      </c>
      <c r="BZ59" s="238"/>
      <c r="CA59" s="238"/>
      <c r="CB59" s="239" t="s">
        <v>379</v>
      </c>
      <c r="CC59" s="238"/>
      <c r="CD59" s="238"/>
      <c r="CE59" s="238" t="s">
        <v>379</v>
      </c>
      <c r="CF59" s="238"/>
      <c r="CG59" s="238"/>
      <c r="CH59" s="238" t="s">
        <v>394</v>
      </c>
      <c r="CI59" s="238"/>
      <c r="CJ59" s="238"/>
      <c r="CK59" s="238" t="s">
        <v>394</v>
      </c>
      <c r="CL59" s="238"/>
      <c r="CM59" s="238"/>
      <c r="CN59" s="239" t="s">
        <v>394</v>
      </c>
      <c r="CO59" s="238"/>
      <c r="CP59" s="238"/>
      <c r="CQ59" s="238" t="s">
        <v>394</v>
      </c>
      <c r="CR59" s="238"/>
      <c r="CS59" s="238"/>
      <c r="CT59" s="227"/>
      <c r="CU59" s="226"/>
      <c r="CV59" s="226"/>
      <c r="CW59" s="226"/>
      <c r="CX59" s="226"/>
    </row>
    <row r="60" s="179" customFormat="1" ht="74" hidden="1" customHeight="1" spans="1:102">
      <c r="A60" s="185">
        <v>53</v>
      </c>
      <c r="B60" s="185" t="s">
        <v>225</v>
      </c>
      <c r="C60" s="185" t="s">
        <v>614</v>
      </c>
      <c r="D60" s="186" t="s">
        <v>396</v>
      </c>
      <c r="E60" s="185" t="s">
        <v>397</v>
      </c>
      <c r="F60" s="185" t="s">
        <v>707</v>
      </c>
      <c r="G60" s="185" t="s">
        <v>683</v>
      </c>
      <c r="H60" s="185">
        <v>2024</v>
      </c>
      <c r="I60" s="185"/>
      <c r="J60" s="185"/>
      <c r="K60" s="185">
        <v>202510</v>
      </c>
      <c r="L60" s="185" t="s">
        <v>14</v>
      </c>
      <c r="M60" s="185"/>
      <c r="N60" s="185"/>
      <c r="O60" s="185" t="s">
        <v>433</v>
      </c>
      <c r="P60" s="185" t="s">
        <v>434</v>
      </c>
      <c r="Q60" s="185"/>
      <c r="R60" s="185"/>
      <c r="S60" s="186"/>
      <c r="T60" s="185" t="s">
        <v>379</v>
      </c>
      <c r="U60" s="185" t="s">
        <v>386</v>
      </c>
      <c r="V60" s="185"/>
      <c r="W60" s="185" t="s">
        <v>15</v>
      </c>
      <c r="X60" s="185"/>
      <c r="Y60" s="185"/>
      <c r="Z60" s="185">
        <v>10500</v>
      </c>
      <c r="AA60" s="185">
        <v>8800</v>
      </c>
      <c r="AB60" s="185"/>
      <c r="AC60" s="185"/>
      <c r="AD60" s="185" t="s">
        <v>129</v>
      </c>
      <c r="AE60" s="185"/>
      <c r="AF60" s="185" t="s">
        <v>569</v>
      </c>
      <c r="AG60" s="185" t="s">
        <v>648</v>
      </c>
      <c r="AH60" s="185" t="s">
        <v>226</v>
      </c>
      <c r="AI60" s="185" t="s">
        <v>78</v>
      </c>
      <c r="AJ60" s="185"/>
      <c r="AK60" s="185"/>
      <c r="AL60" s="185" t="s">
        <v>457</v>
      </c>
      <c r="AM60" s="186">
        <v>13848539369</v>
      </c>
      <c r="AN60" s="185"/>
      <c r="AO60" s="185"/>
      <c r="AP60" s="185"/>
      <c r="AQ60" s="186"/>
      <c r="AR60" s="186"/>
      <c r="AS60" s="185"/>
      <c r="AT60" s="186"/>
      <c r="AU60" s="186"/>
      <c r="AV60" s="186" t="s">
        <v>648</v>
      </c>
      <c r="AW60" s="186"/>
      <c r="AX60" s="239" t="s">
        <v>386</v>
      </c>
      <c r="AY60" s="236" t="s">
        <v>808</v>
      </c>
      <c r="AZ60" s="237" t="s">
        <v>897</v>
      </c>
      <c r="BA60" s="237"/>
      <c r="BB60" s="237"/>
      <c r="BC60" s="238" t="s">
        <v>386</v>
      </c>
      <c r="BD60" s="238"/>
      <c r="BE60" s="238"/>
      <c r="BF60" s="238"/>
      <c r="BG60" s="238"/>
      <c r="BH60" s="238"/>
      <c r="BI60" s="238"/>
      <c r="BJ60" s="238"/>
      <c r="BK60" s="238"/>
      <c r="BL60" s="239" t="str">
        <f t="shared" si="6"/>
        <v/>
      </c>
      <c r="BM60" s="238" t="s">
        <v>386</v>
      </c>
      <c r="BN60" s="238"/>
      <c r="BO60" s="238" t="s">
        <v>898</v>
      </c>
      <c r="BP60" s="238" t="s">
        <v>394</v>
      </c>
      <c r="BQ60" s="238"/>
      <c r="BR60" s="238"/>
      <c r="BS60" s="238" t="s">
        <v>394</v>
      </c>
      <c r="BT60" s="238"/>
      <c r="BU60" s="238"/>
      <c r="BV60" s="238"/>
      <c r="BW60" s="238"/>
      <c r="BX60" s="239" t="s">
        <v>394</v>
      </c>
      <c r="BY60" s="239" t="s">
        <v>394</v>
      </c>
      <c r="BZ60" s="238"/>
      <c r="CA60" s="238"/>
      <c r="CB60" s="239" t="s">
        <v>394</v>
      </c>
      <c r="CC60" s="238"/>
      <c r="CD60" s="238"/>
      <c r="CE60" s="239" t="s">
        <v>394</v>
      </c>
      <c r="CF60" s="238"/>
      <c r="CG60" s="238"/>
      <c r="CH60" s="239" t="s">
        <v>394</v>
      </c>
      <c r="CI60" s="238"/>
      <c r="CJ60" s="238"/>
      <c r="CK60" s="239" t="s">
        <v>394</v>
      </c>
      <c r="CL60" s="238"/>
      <c r="CM60" s="238"/>
      <c r="CN60" s="239" t="s">
        <v>394</v>
      </c>
      <c r="CO60" s="238"/>
      <c r="CP60" s="238"/>
      <c r="CQ60" s="239" t="s">
        <v>394</v>
      </c>
      <c r="CR60" s="238"/>
      <c r="CS60" s="238"/>
      <c r="CT60" s="227"/>
      <c r="CU60" s="226"/>
      <c r="CV60" s="226"/>
      <c r="CW60" s="226"/>
      <c r="CX60" s="226"/>
    </row>
    <row r="61" s="179" customFormat="1" ht="74" hidden="1" customHeight="1" spans="1:102">
      <c r="A61" s="185">
        <v>54</v>
      </c>
      <c r="B61" s="185" t="s">
        <v>223</v>
      </c>
      <c r="C61" s="185" t="s">
        <v>899</v>
      </c>
      <c r="D61" s="186" t="s">
        <v>396</v>
      </c>
      <c r="E61" s="185" t="s">
        <v>397</v>
      </c>
      <c r="F61" s="185" t="s">
        <v>707</v>
      </c>
      <c r="G61" s="185"/>
      <c r="H61" s="185" t="s">
        <v>133</v>
      </c>
      <c r="I61" s="185"/>
      <c r="J61" s="185">
        <v>202404</v>
      </c>
      <c r="K61" s="185">
        <v>202506</v>
      </c>
      <c r="L61" s="186" t="s">
        <v>14</v>
      </c>
      <c r="M61" s="185" t="s">
        <v>379</v>
      </c>
      <c r="N61" s="185"/>
      <c r="O61" s="185" t="s">
        <v>433</v>
      </c>
      <c r="P61" s="185" t="s">
        <v>434</v>
      </c>
      <c r="Q61" s="185"/>
      <c r="R61" s="185"/>
      <c r="S61" s="185" t="s">
        <v>435</v>
      </c>
      <c r="T61" s="185" t="s">
        <v>379</v>
      </c>
      <c r="U61" s="185" t="s">
        <v>386</v>
      </c>
      <c r="V61" s="185"/>
      <c r="W61" s="185" t="s">
        <v>15</v>
      </c>
      <c r="X61" s="185"/>
      <c r="Y61" s="185"/>
      <c r="Z61" s="185">
        <v>10543</v>
      </c>
      <c r="AA61" s="185">
        <v>5000</v>
      </c>
      <c r="AB61" s="185" t="s">
        <v>447</v>
      </c>
      <c r="AC61" s="185"/>
      <c r="AD61" s="185" t="s">
        <v>129</v>
      </c>
      <c r="AE61" s="185"/>
      <c r="AF61" s="185" t="s">
        <v>569</v>
      </c>
      <c r="AG61" s="185" t="s">
        <v>382</v>
      </c>
      <c r="AH61" s="185" t="s">
        <v>224</v>
      </c>
      <c r="AI61" s="185" t="s">
        <v>78</v>
      </c>
      <c r="AJ61" s="185"/>
      <c r="AK61" s="185"/>
      <c r="AL61" s="185" t="s">
        <v>457</v>
      </c>
      <c r="AM61" s="186">
        <v>13848539369</v>
      </c>
      <c r="AN61" s="185"/>
      <c r="AO61" s="185"/>
      <c r="AP61" s="185"/>
      <c r="AQ61" s="186"/>
      <c r="AR61" s="186"/>
      <c r="AS61" s="185"/>
      <c r="AT61" s="186"/>
      <c r="AU61" s="186"/>
      <c r="AV61" s="186" t="s">
        <v>893</v>
      </c>
      <c r="AW61" s="186" t="s">
        <v>386</v>
      </c>
      <c r="AX61" s="239" t="s">
        <v>386</v>
      </c>
      <c r="AY61" s="236" t="s">
        <v>808</v>
      </c>
      <c r="AZ61" s="237" t="s">
        <v>897</v>
      </c>
      <c r="BA61" s="237"/>
      <c r="BB61" s="237"/>
      <c r="BC61" s="238" t="s">
        <v>386</v>
      </c>
      <c r="BD61" s="238"/>
      <c r="BE61" s="238"/>
      <c r="BF61" s="238"/>
      <c r="BG61" s="238"/>
      <c r="BH61" s="238"/>
      <c r="BI61" s="238"/>
      <c r="BJ61" s="238"/>
      <c r="BK61" s="238"/>
      <c r="BL61" s="239" t="str">
        <f t="shared" si="6"/>
        <v>办结</v>
      </c>
      <c r="BM61" s="238" t="s">
        <v>379</v>
      </c>
      <c r="BN61" s="238" t="s">
        <v>387</v>
      </c>
      <c r="BO61" s="238"/>
      <c r="BP61" s="238" t="s">
        <v>394</v>
      </c>
      <c r="BQ61" s="238"/>
      <c r="BR61" s="238"/>
      <c r="BS61" s="238" t="s">
        <v>394</v>
      </c>
      <c r="BT61" s="238"/>
      <c r="BU61" s="238"/>
      <c r="BV61" s="238"/>
      <c r="BW61" s="238"/>
      <c r="BX61" s="239" t="s">
        <v>394</v>
      </c>
      <c r="BY61" s="239" t="s">
        <v>394</v>
      </c>
      <c r="BZ61" s="238"/>
      <c r="CA61" s="238"/>
      <c r="CB61" s="239" t="s">
        <v>394</v>
      </c>
      <c r="CC61" s="238"/>
      <c r="CD61" s="238"/>
      <c r="CE61" s="239" t="s">
        <v>394</v>
      </c>
      <c r="CF61" s="238"/>
      <c r="CG61" s="238"/>
      <c r="CH61" s="238" t="s">
        <v>394</v>
      </c>
      <c r="CI61" s="238"/>
      <c r="CJ61" s="238"/>
      <c r="CK61" s="238" t="s">
        <v>394</v>
      </c>
      <c r="CL61" s="238"/>
      <c r="CM61" s="238"/>
      <c r="CN61" s="238" t="s">
        <v>394</v>
      </c>
      <c r="CO61" s="238"/>
      <c r="CP61" s="238"/>
      <c r="CQ61" s="238" t="s">
        <v>394</v>
      </c>
      <c r="CR61" s="238"/>
      <c r="CS61" s="238"/>
      <c r="CT61" s="227"/>
      <c r="CU61" s="226"/>
      <c r="CV61" s="226"/>
      <c r="CW61" s="226"/>
      <c r="CX61" s="226"/>
    </row>
    <row r="62" s="179" customFormat="1" ht="74" hidden="1" customHeight="1" spans="1:102">
      <c r="A62" s="185">
        <v>55</v>
      </c>
      <c r="B62" s="185" t="s">
        <v>136</v>
      </c>
      <c r="C62" s="185" t="s">
        <v>557</v>
      </c>
      <c r="D62" s="186" t="s">
        <v>396</v>
      </c>
      <c r="E62" s="185" t="s">
        <v>397</v>
      </c>
      <c r="F62" s="185" t="s">
        <v>441</v>
      </c>
      <c r="G62" s="185" t="s">
        <v>399</v>
      </c>
      <c r="H62" s="185">
        <v>2024</v>
      </c>
      <c r="I62" s="185"/>
      <c r="J62" s="185">
        <v>202403</v>
      </c>
      <c r="K62" s="185">
        <v>202412</v>
      </c>
      <c r="L62" s="186" t="s">
        <v>14</v>
      </c>
      <c r="M62" s="185"/>
      <c r="N62" s="185"/>
      <c r="O62" s="185" t="s">
        <v>433</v>
      </c>
      <c r="P62" s="185" t="s">
        <v>378</v>
      </c>
      <c r="Q62" s="185" t="s">
        <v>379</v>
      </c>
      <c r="R62" s="185" t="s">
        <v>427</v>
      </c>
      <c r="S62" s="185" t="s">
        <v>380</v>
      </c>
      <c r="T62" s="185" t="s">
        <v>379</v>
      </c>
      <c r="U62" s="185" t="s">
        <v>386</v>
      </c>
      <c r="V62" s="185" t="s">
        <v>558</v>
      </c>
      <c r="W62" s="185" t="s">
        <v>15</v>
      </c>
      <c r="X62" s="185"/>
      <c r="Y62" s="185"/>
      <c r="Z62" s="185">
        <v>50000</v>
      </c>
      <c r="AA62" s="185">
        <v>20000</v>
      </c>
      <c r="AB62" s="185">
        <f>5*0.5</f>
        <v>2.5</v>
      </c>
      <c r="AC62" s="185"/>
      <c r="AD62" s="185" t="s">
        <v>129</v>
      </c>
      <c r="AE62" s="185"/>
      <c r="AF62" s="185" t="s">
        <v>559</v>
      </c>
      <c r="AG62" s="185" t="s">
        <v>560</v>
      </c>
      <c r="AH62" s="185" t="s">
        <v>137</v>
      </c>
      <c r="AI62" s="185" t="s">
        <v>138</v>
      </c>
      <c r="AJ62" s="185"/>
      <c r="AK62" s="185"/>
      <c r="AL62" s="186" t="s">
        <v>561</v>
      </c>
      <c r="AM62" s="186"/>
      <c r="AN62" s="185"/>
      <c r="AO62" s="185"/>
      <c r="AP62" s="185"/>
      <c r="AQ62" s="186"/>
      <c r="AR62" s="186"/>
      <c r="AS62" s="185"/>
      <c r="AT62" s="186" t="s">
        <v>379</v>
      </c>
      <c r="AU62" s="186" t="s">
        <v>379</v>
      </c>
      <c r="AV62" s="186" t="s">
        <v>562</v>
      </c>
      <c r="AW62" s="186" t="s">
        <v>379</v>
      </c>
      <c r="AX62" s="239" t="s">
        <v>379</v>
      </c>
      <c r="AY62" s="239" t="s">
        <v>735</v>
      </c>
      <c r="AZ62" s="237" t="s">
        <v>563</v>
      </c>
      <c r="BA62" s="237"/>
      <c r="BB62" s="237"/>
      <c r="BC62" s="238" t="s">
        <v>386</v>
      </c>
      <c r="BD62" s="238"/>
      <c r="BE62" s="238"/>
      <c r="BF62" s="238"/>
      <c r="BG62" s="238"/>
      <c r="BH62" s="238"/>
      <c r="BI62" s="238"/>
      <c r="BJ62" s="238"/>
      <c r="BK62" s="238"/>
      <c r="BL62" s="239" t="str">
        <f t="shared" si="6"/>
        <v>办结</v>
      </c>
      <c r="BM62" s="238" t="s">
        <v>379</v>
      </c>
      <c r="BN62" s="238" t="s">
        <v>387</v>
      </c>
      <c r="BO62" s="237"/>
      <c r="BP62" s="238" t="s">
        <v>394</v>
      </c>
      <c r="BQ62" s="238"/>
      <c r="BR62" s="238"/>
      <c r="BS62" s="238" t="s">
        <v>394</v>
      </c>
      <c r="BT62" s="238"/>
      <c r="BU62" s="238"/>
      <c r="BV62" s="238"/>
      <c r="BW62" s="238"/>
      <c r="BX62" s="239" t="s">
        <v>394</v>
      </c>
      <c r="BY62" s="239" t="s">
        <v>394</v>
      </c>
      <c r="BZ62" s="238"/>
      <c r="CA62" s="238"/>
      <c r="CB62" s="238" t="s">
        <v>379</v>
      </c>
      <c r="CC62" s="238" t="s">
        <v>387</v>
      </c>
      <c r="CD62" s="237"/>
      <c r="CE62" s="238" t="s">
        <v>379</v>
      </c>
      <c r="CF62" s="238" t="s">
        <v>387</v>
      </c>
      <c r="CG62" s="237"/>
      <c r="CH62" s="238" t="s">
        <v>394</v>
      </c>
      <c r="CI62" s="238"/>
      <c r="CJ62" s="238"/>
      <c r="CK62" s="238" t="s">
        <v>394</v>
      </c>
      <c r="CL62" s="238"/>
      <c r="CM62" s="238"/>
      <c r="CN62" s="239" t="s">
        <v>394</v>
      </c>
      <c r="CO62" s="238"/>
      <c r="CP62" s="238"/>
      <c r="CQ62" s="238" t="s">
        <v>394</v>
      </c>
      <c r="CR62" s="238"/>
      <c r="CS62" s="238"/>
      <c r="CT62" s="227"/>
      <c r="CU62" s="227"/>
      <c r="CV62" s="227"/>
      <c r="CW62" s="227"/>
      <c r="CX62" s="227"/>
    </row>
    <row r="63" s="179" customFormat="1" ht="74" customHeight="1" spans="1:105">
      <c r="A63" s="185">
        <v>56</v>
      </c>
      <c r="B63" s="185" t="s">
        <v>198</v>
      </c>
      <c r="C63" s="185" t="s">
        <v>557</v>
      </c>
      <c r="D63" s="186" t="s">
        <v>460</v>
      </c>
      <c r="E63" s="185" t="s">
        <v>461</v>
      </c>
      <c r="F63" s="185" t="s">
        <v>462</v>
      </c>
      <c r="G63" s="185" t="s">
        <v>900</v>
      </c>
      <c r="H63" s="185" t="s">
        <v>133</v>
      </c>
      <c r="I63" s="185">
        <v>202405</v>
      </c>
      <c r="J63" s="185">
        <v>202405</v>
      </c>
      <c r="K63" s="185">
        <v>202510</v>
      </c>
      <c r="L63" s="185" t="s">
        <v>14</v>
      </c>
      <c r="M63" s="185"/>
      <c r="N63" s="185"/>
      <c r="O63" s="185" t="s">
        <v>722</v>
      </c>
      <c r="P63" s="185" t="s">
        <v>882</v>
      </c>
      <c r="Q63" s="185" t="s">
        <v>379</v>
      </c>
      <c r="R63" s="185"/>
      <c r="S63" s="185" t="s">
        <v>883</v>
      </c>
      <c r="T63" s="185" t="s">
        <v>379</v>
      </c>
      <c r="U63" s="185" t="s">
        <v>386</v>
      </c>
      <c r="V63" s="185" t="s">
        <v>558</v>
      </c>
      <c r="W63" s="185" t="s">
        <v>15</v>
      </c>
      <c r="X63" s="185"/>
      <c r="Y63" s="185"/>
      <c r="Z63" s="185">
        <v>150000</v>
      </c>
      <c r="AA63" s="185">
        <v>55000</v>
      </c>
      <c r="AB63" s="185">
        <v>15</v>
      </c>
      <c r="AC63" s="185"/>
      <c r="AD63" s="185" t="s">
        <v>129</v>
      </c>
      <c r="AE63" s="185"/>
      <c r="AF63" s="185" t="s">
        <v>708</v>
      </c>
      <c r="AG63" s="185" t="s">
        <v>560</v>
      </c>
      <c r="AH63" s="185" t="s">
        <v>199</v>
      </c>
      <c r="AI63" s="185" t="s">
        <v>200</v>
      </c>
      <c r="AJ63" s="185"/>
      <c r="AK63" s="185"/>
      <c r="AL63" s="185" t="s">
        <v>901</v>
      </c>
      <c r="AM63" s="185">
        <v>13342904741</v>
      </c>
      <c r="AN63" s="185">
        <v>30</v>
      </c>
      <c r="AO63" s="185"/>
      <c r="AP63" s="185"/>
      <c r="AQ63" s="185"/>
      <c r="AR63" s="185"/>
      <c r="AS63" s="185"/>
      <c r="AT63" s="186" t="s">
        <v>379</v>
      </c>
      <c r="AU63" s="186" t="s">
        <v>386</v>
      </c>
      <c r="AV63" s="186" t="s">
        <v>902</v>
      </c>
      <c r="AW63" s="186" t="s">
        <v>379</v>
      </c>
      <c r="AX63" s="239" t="s">
        <v>386</v>
      </c>
      <c r="AY63" s="239" t="s">
        <v>711</v>
      </c>
      <c r="AZ63" s="237" t="s">
        <v>903</v>
      </c>
      <c r="BA63" s="237" t="s">
        <v>904</v>
      </c>
      <c r="BB63" s="237" t="s">
        <v>905</v>
      </c>
      <c r="BC63" s="238" t="s">
        <v>386</v>
      </c>
      <c r="BD63" s="238"/>
      <c r="BE63" s="238"/>
      <c r="BF63" s="238"/>
      <c r="BG63" s="238"/>
      <c r="BH63" s="238"/>
      <c r="BI63" s="238"/>
      <c r="BJ63" s="238"/>
      <c r="BK63" s="238"/>
      <c r="BL63" s="239" t="str">
        <f t="shared" si="6"/>
        <v/>
      </c>
      <c r="BM63" s="237" t="s">
        <v>386</v>
      </c>
      <c r="BN63" s="238" t="s">
        <v>387</v>
      </c>
      <c r="BO63" s="237" t="s">
        <v>845</v>
      </c>
      <c r="BP63" s="238" t="s">
        <v>394</v>
      </c>
      <c r="BQ63" s="238"/>
      <c r="BR63" s="238"/>
      <c r="BS63" s="237" t="s">
        <v>394</v>
      </c>
      <c r="BT63" s="238"/>
      <c r="BU63" s="237"/>
      <c r="BV63" s="237"/>
      <c r="BW63" s="237"/>
      <c r="BX63" s="239" t="s">
        <v>394</v>
      </c>
      <c r="BY63" s="239" t="s">
        <v>394</v>
      </c>
      <c r="BZ63" s="238"/>
      <c r="CA63" s="237"/>
      <c r="CB63" s="237" t="s">
        <v>386</v>
      </c>
      <c r="CC63" s="238" t="s">
        <v>387</v>
      </c>
      <c r="CD63" s="237" t="s">
        <v>846</v>
      </c>
      <c r="CE63" s="237" t="s">
        <v>386</v>
      </c>
      <c r="CF63" s="238" t="s">
        <v>387</v>
      </c>
      <c r="CG63" s="237" t="s">
        <v>846</v>
      </c>
      <c r="CH63" s="238" t="s">
        <v>394</v>
      </c>
      <c r="CI63" s="238"/>
      <c r="CJ63" s="238"/>
      <c r="CK63" s="238" t="s">
        <v>394</v>
      </c>
      <c r="CL63" s="238"/>
      <c r="CM63" s="238"/>
      <c r="CN63" s="239" t="s">
        <v>394</v>
      </c>
      <c r="CO63" s="238"/>
      <c r="CP63" s="238"/>
      <c r="CQ63" s="237" t="s">
        <v>394</v>
      </c>
      <c r="CR63" s="238"/>
      <c r="CS63" s="237"/>
      <c r="CT63" s="221"/>
      <c r="CZ63" s="223">
        <f>Z63/10000</f>
        <v>15</v>
      </c>
      <c r="DA63" s="223">
        <f>AA63/10000</f>
        <v>5.5</v>
      </c>
    </row>
    <row r="64" s="179" customFormat="1" ht="74" customHeight="1" spans="1:105">
      <c r="A64" s="185">
        <v>57</v>
      </c>
      <c r="B64" s="185" t="s">
        <v>201</v>
      </c>
      <c r="C64" s="185" t="s">
        <v>557</v>
      </c>
      <c r="D64" s="186" t="s">
        <v>460</v>
      </c>
      <c r="E64" s="185" t="s">
        <v>461</v>
      </c>
      <c r="F64" s="185" t="s">
        <v>462</v>
      </c>
      <c r="G64" s="185" t="s">
        <v>399</v>
      </c>
      <c r="H64" s="185" t="s">
        <v>133</v>
      </c>
      <c r="I64" s="185"/>
      <c r="J64" s="185">
        <v>202405</v>
      </c>
      <c r="K64" s="185">
        <v>202512</v>
      </c>
      <c r="L64" s="185" t="s">
        <v>14</v>
      </c>
      <c r="M64" s="185"/>
      <c r="N64" s="185"/>
      <c r="O64" s="185" t="s">
        <v>722</v>
      </c>
      <c r="P64" s="185" t="s">
        <v>882</v>
      </c>
      <c r="Q64" s="185" t="s">
        <v>379</v>
      </c>
      <c r="R64" s="185"/>
      <c r="S64" s="185" t="s">
        <v>883</v>
      </c>
      <c r="T64" s="185" t="s">
        <v>379</v>
      </c>
      <c r="U64" s="185" t="s">
        <v>386</v>
      </c>
      <c r="V64" s="185" t="s">
        <v>558</v>
      </c>
      <c r="W64" s="185" t="s">
        <v>15</v>
      </c>
      <c r="X64" s="185"/>
      <c r="Y64" s="185"/>
      <c r="Z64" s="185">
        <v>150000</v>
      </c>
      <c r="AA64" s="185">
        <v>50000</v>
      </c>
      <c r="AB64" s="185">
        <v>15</v>
      </c>
      <c r="AC64" s="185"/>
      <c r="AD64" s="185" t="s">
        <v>129</v>
      </c>
      <c r="AE64" s="185"/>
      <c r="AF64" s="185" t="s">
        <v>708</v>
      </c>
      <c r="AG64" s="185" t="s">
        <v>560</v>
      </c>
      <c r="AH64" s="185" t="s">
        <v>202</v>
      </c>
      <c r="AI64" s="185" t="s">
        <v>203</v>
      </c>
      <c r="AJ64" s="185"/>
      <c r="AK64" s="185"/>
      <c r="AL64" s="185" t="s">
        <v>901</v>
      </c>
      <c r="AM64" s="185">
        <v>13342904741</v>
      </c>
      <c r="AN64" s="185">
        <v>30</v>
      </c>
      <c r="AO64" s="185"/>
      <c r="AP64" s="185"/>
      <c r="AQ64" s="186"/>
      <c r="AR64" s="186"/>
      <c r="AS64" s="185"/>
      <c r="AT64" s="186" t="s">
        <v>379</v>
      </c>
      <c r="AU64" s="186" t="s">
        <v>386</v>
      </c>
      <c r="AV64" s="186" t="s">
        <v>902</v>
      </c>
      <c r="AW64" s="186" t="s">
        <v>379</v>
      </c>
      <c r="AX64" s="239" t="s">
        <v>386</v>
      </c>
      <c r="AY64" s="239" t="s">
        <v>711</v>
      </c>
      <c r="AZ64" s="237" t="s">
        <v>903</v>
      </c>
      <c r="BA64" s="237" t="s">
        <v>904</v>
      </c>
      <c r="BB64" s="237" t="s">
        <v>905</v>
      </c>
      <c r="BC64" s="238" t="s">
        <v>386</v>
      </c>
      <c r="BD64" s="238"/>
      <c r="BE64" s="238"/>
      <c r="BF64" s="238"/>
      <c r="BG64" s="238"/>
      <c r="BH64" s="238"/>
      <c r="BI64" s="238"/>
      <c r="BJ64" s="238"/>
      <c r="BK64" s="238"/>
      <c r="BL64" s="239" t="str">
        <f t="shared" si="6"/>
        <v/>
      </c>
      <c r="BM64" s="237" t="s">
        <v>386</v>
      </c>
      <c r="BN64" s="238" t="s">
        <v>387</v>
      </c>
      <c r="BO64" s="237" t="s">
        <v>845</v>
      </c>
      <c r="BP64" s="238" t="s">
        <v>394</v>
      </c>
      <c r="BQ64" s="238"/>
      <c r="BR64" s="238"/>
      <c r="BS64" s="237" t="s">
        <v>394</v>
      </c>
      <c r="BT64" s="238"/>
      <c r="BU64" s="237"/>
      <c r="BV64" s="237"/>
      <c r="BW64" s="237"/>
      <c r="BX64" s="239" t="s">
        <v>394</v>
      </c>
      <c r="BY64" s="239" t="s">
        <v>394</v>
      </c>
      <c r="BZ64" s="238"/>
      <c r="CA64" s="237"/>
      <c r="CB64" s="237" t="s">
        <v>386</v>
      </c>
      <c r="CC64" s="238" t="s">
        <v>387</v>
      </c>
      <c r="CD64" s="237" t="s">
        <v>846</v>
      </c>
      <c r="CE64" s="237" t="s">
        <v>386</v>
      </c>
      <c r="CF64" s="238" t="s">
        <v>387</v>
      </c>
      <c r="CG64" s="237" t="s">
        <v>846</v>
      </c>
      <c r="CH64" s="238" t="s">
        <v>394</v>
      </c>
      <c r="CI64" s="238"/>
      <c r="CJ64" s="238"/>
      <c r="CK64" s="238" t="s">
        <v>394</v>
      </c>
      <c r="CL64" s="238"/>
      <c r="CM64" s="238"/>
      <c r="CN64" s="239" t="s">
        <v>394</v>
      </c>
      <c r="CO64" s="238"/>
      <c r="CP64" s="238"/>
      <c r="CQ64" s="237" t="s">
        <v>394</v>
      </c>
      <c r="CR64" s="238"/>
      <c r="CS64" s="237"/>
      <c r="CT64" s="227"/>
      <c r="CU64" s="226"/>
      <c r="CV64" s="226"/>
      <c r="CW64" s="226" t="s">
        <v>906</v>
      </c>
      <c r="CX64" s="226"/>
      <c r="CZ64" s="223">
        <f>Z64/10000</f>
        <v>15</v>
      </c>
      <c r="DA64" s="223">
        <f>AA64/10000</f>
        <v>5</v>
      </c>
    </row>
    <row r="65" s="179" customFormat="1" ht="74" customHeight="1" spans="1:102">
      <c r="A65" s="185">
        <v>58</v>
      </c>
      <c r="B65" s="185" t="s">
        <v>204</v>
      </c>
      <c r="C65" s="185" t="s">
        <v>907</v>
      </c>
      <c r="D65" s="186" t="s">
        <v>460</v>
      </c>
      <c r="E65" s="185" t="s">
        <v>461</v>
      </c>
      <c r="F65" s="185" t="s">
        <v>462</v>
      </c>
      <c r="G65" s="185" t="s">
        <v>432</v>
      </c>
      <c r="H65" s="185" t="s">
        <v>133</v>
      </c>
      <c r="I65" s="185"/>
      <c r="J65" s="185"/>
      <c r="K65" s="185">
        <v>202510</v>
      </c>
      <c r="L65" s="185" t="s">
        <v>14</v>
      </c>
      <c r="M65" s="185"/>
      <c r="N65" s="185"/>
      <c r="O65" s="185" t="s">
        <v>377</v>
      </c>
      <c r="P65" s="185" t="s">
        <v>434</v>
      </c>
      <c r="Q65" s="185" t="s">
        <v>379</v>
      </c>
      <c r="R65" s="185" t="s">
        <v>427</v>
      </c>
      <c r="S65" s="186"/>
      <c r="T65" s="185" t="s">
        <v>379</v>
      </c>
      <c r="U65" s="185" t="s">
        <v>386</v>
      </c>
      <c r="V65" s="185"/>
      <c r="W65" s="185" t="s">
        <v>15</v>
      </c>
      <c r="X65" s="185"/>
      <c r="Y65" s="185"/>
      <c r="Z65" s="185">
        <v>101500</v>
      </c>
      <c r="AA65" s="185">
        <v>25000</v>
      </c>
      <c r="AB65" s="185">
        <v>15</v>
      </c>
      <c r="AC65" s="185"/>
      <c r="AD65" s="185" t="s">
        <v>129</v>
      </c>
      <c r="AE65" s="185"/>
      <c r="AF65" s="185" t="s">
        <v>559</v>
      </c>
      <c r="AG65" s="185"/>
      <c r="AH65" s="185" t="s">
        <v>205</v>
      </c>
      <c r="AI65" s="185" t="s">
        <v>206</v>
      </c>
      <c r="AJ65" s="185"/>
      <c r="AK65" s="185"/>
      <c r="AL65" s="185" t="s">
        <v>908</v>
      </c>
      <c r="AM65" s="185">
        <v>18206195506</v>
      </c>
      <c r="AN65" s="185"/>
      <c r="AO65" s="185"/>
      <c r="AP65" s="185"/>
      <c r="AQ65" s="186"/>
      <c r="AR65" s="186"/>
      <c r="AS65" s="185"/>
      <c r="AT65" s="186" t="s">
        <v>379</v>
      </c>
      <c r="AU65" s="186" t="s">
        <v>379</v>
      </c>
      <c r="AV65" s="186" t="s">
        <v>909</v>
      </c>
      <c r="AW65" s="186" t="s">
        <v>379</v>
      </c>
      <c r="AX65" s="239" t="s">
        <v>386</v>
      </c>
      <c r="AY65" s="239" t="s">
        <v>756</v>
      </c>
      <c r="AZ65" s="237" t="s">
        <v>910</v>
      </c>
      <c r="BA65" s="237" t="s">
        <v>911</v>
      </c>
      <c r="BB65" s="237" t="s">
        <v>912</v>
      </c>
      <c r="BC65" s="238" t="s">
        <v>386</v>
      </c>
      <c r="BD65" s="238"/>
      <c r="BE65" s="238"/>
      <c r="BF65" s="238"/>
      <c r="BG65" s="238"/>
      <c r="BH65" s="238"/>
      <c r="BI65" s="238"/>
      <c r="BJ65" s="238"/>
      <c r="BK65" s="238"/>
      <c r="BL65" s="239" t="str">
        <f t="shared" si="6"/>
        <v/>
      </c>
      <c r="BM65" s="237" t="s">
        <v>379</v>
      </c>
      <c r="BN65" s="238"/>
      <c r="BO65" s="237"/>
      <c r="BP65" s="239" t="s">
        <v>394</v>
      </c>
      <c r="BQ65" s="238"/>
      <c r="BR65" s="238"/>
      <c r="BS65" s="239" t="s">
        <v>394</v>
      </c>
      <c r="BT65" s="239"/>
      <c r="BU65" s="239"/>
      <c r="BV65" s="239"/>
      <c r="BW65" s="239"/>
      <c r="BX65" s="239" t="s">
        <v>394</v>
      </c>
      <c r="BY65" s="239" t="s">
        <v>394</v>
      </c>
      <c r="BZ65" s="238"/>
      <c r="CA65" s="237"/>
      <c r="CB65" s="239" t="s">
        <v>386</v>
      </c>
      <c r="CC65" s="238"/>
      <c r="CD65" s="237" t="s">
        <v>913</v>
      </c>
      <c r="CE65" s="239" t="s">
        <v>386</v>
      </c>
      <c r="CF65" s="238"/>
      <c r="CG65" s="237" t="s">
        <v>913</v>
      </c>
      <c r="CH65" s="239" t="s">
        <v>394</v>
      </c>
      <c r="CI65" s="238"/>
      <c r="CJ65" s="238"/>
      <c r="CK65" s="239" t="s">
        <v>394</v>
      </c>
      <c r="CL65" s="238"/>
      <c r="CM65" s="238"/>
      <c r="CN65" s="239" t="s">
        <v>394</v>
      </c>
      <c r="CO65" s="238"/>
      <c r="CP65" s="238"/>
      <c r="CQ65" s="239" t="s">
        <v>394</v>
      </c>
      <c r="CR65" s="238"/>
      <c r="CS65" s="237"/>
      <c r="CT65" s="227"/>
      <c r="CU65" s="226"/>
      <c r="CV65" s="226"/>
      <c r="CW65" s="226"/>
      <c r="CX65" s="226"/>
    </row>
    <row r="66" s="179" customFormat="1" ht="74" customHeight="1" spans="1:97">
      <c r="A66" s="185">
        <v>59</v>
      </c>
      <c r="B66" s="186" t="s">
        <v>139</v>
      </c>
      <c r="C66" s="186" t="s">
        <v>564</v>
      </c>
      <c r="D66" s="186" t="s">
        <v>460</v>
      </c>
      <c r="E66" s="185" t="s">
        <v>461</v>
      </c>
      <c r="F66" s="185" t="s">
        <v>462</v>
      </c>
      <c r="G66" s="185" t="s">
        <v>565</v>
      </c>
      <c r="H66" s="186" t="s">
        <v>133</v>
      </c>
      <c r="I66" s="186">
        <v>202402</v>
      </c>
      <c r="J66" s="186">
        <v>202402</v>
      </c>
      <c r="K66" s="186">
        <v>202506</v>
      </c>
      <c r="L66" s="185" t="s">
        <v>14</v>
      </c>
      <c r="M66" s="186"/>
      <c r="N66" s="186"/>
      <c r="O66" s="185" t="s">
        <v>464</v>
      </c>
      <c r="P66" s="205" t="s">
        <v>465</v>
      </c>
      <c r="Q66" s="186"/>
      <c r="R66" s="186"/>
      <c r="S66" s="205" t="s">
        <v>466</v>
      </c>
      <c r="T66" s="186" t="s">
        <v>379</v>
      </c>
      <c r="U66" s="185" t="s">
        <v>379</v>
      </c>
      <c r="V66" s="186"/>
      <c r="W66" s="186" t="s">
        <v>57</v>
      </c>
      <c r="X66" s="186"/>
      <c r="Y66" s="186"/>
      <c r="Z66" s="186">
        <v>43000</v>
      </c>
      <c r="AA66" s="185">
        <v>15000</v>
      </c>
      <c r="AB66" s="185"/>
      <c r="AC66" s="185"/>
      <c r="AD66" s="185" t="s">
        <v>129</v>
      </c>
      <c r="AE66" s="186"/>
      <c r="AF66" s="185" t="s">
        <v>381</v>
      </c>
      <c r="AG66" s="185" t="s">
        <v>382</v>
      </c>
      <c r="AH66" s="186" t="s">
        <v>140</v>
      </c>
      <c r="AI66" s="186" t="s">
        <v>141</v>
      </c>
      <c r="AJ66" s="186"/>
      <c r="AK66" s="186"/>
      <c r="AL66" s="186" t="s">
        <v>566</v>
      </c>
      <c r="AM66" s="186">
        <v>18547216657</v>
      </c>
      <c r="AN66" s="186"/>
      <c r="AO66" s="186"/>
      <c r="AP66" s="186"/>
      <c r="AQ66" s="186"/>
      <c r="AR66" s="186"/>
      <c r="AS66" s="186"/>
      <c r="AT66" s="186"/>
      <c r="AU66" s="186"/>
      <c r="AV66" s="186"/>
      <c r="AW66" s="186"/>
      <c r="AX66" s="239" t="s">
        <v>379</v>
      </c>
      <c r="AY66" s="239"/>
      <c r="AZ66" s="237" t="s">
        <v>567</v>
      </c>
      <c r="BA66" s="237"/>
      <c r="BB66" s="237"/>
      <c r="BC66" s="238" t="s">
        <v>386</v>
      </c>
      <c r="BD66" s="238"/>
      <c r="BE66" s="238"/>
      <c r="BF66" s="238"/>
      <c r="BG66" s="238"/>
      <c r="BH66" s="238"/>
      <c r="BI66" s="238"/>
      <c r="BJ66" s="238"/>
      <c r="BK66" s="238"/>
      <c r="BL66" s="239" t="str">
        <f t="shared" si="6"/>
        <v>办结</v>
      </c>
      <c r="BM66" s="239" t="s">
        <v>379</v>
      </c>
      <c r="BN66" s="239" t="s">
        <v>387</v>
      </c>
      <c r="BO66" s="239"/>
      <c r="BP66" s="239" t="s">
        <v>394</v>
      </c>
      <c r="BQ66" s="239"/>
      <c r="BR66" s="239"/>
      <c r="BS66" s="239" t="s">
        <v>394</v>
      </c>
      <c r="BT66" s="239"/>
      <c r="BU66" s="239"/>
      <c r="BV66" s="239"/>
      <c r="BW66" s="239"/>
      <c r="BX66" s="239" t="s">
        <v>394</v>
      </c>
      <c r="BY66" s="239" t="s">
        <v>394</v>
      </c>
      <c r="BZ66" s="239"/>
      <c r="CA66" s="239"/>
      <c r="CB66" s="239" t="s">
        <v>394</v>
      </c>
      <c r="CC66" s="239"/>
      <c r="CD66" s="239"/>
      <c r="CE66" s="239" t="s">
        <v>394</v>
      </c>
      <c r="CF66" s="239"/>
      <c r="CG66" s="239"/>
      <c r="CH66" s="239" t="s">
        <v>394</v>
      </c>
      <c r="CI66" s="239"/>
      <c r="CJ66" s="239"/>
      <c r="CK66" s="239" t="s">
        <v>394</v>
      </c>
      <c r="CL66" s="239"/>
      <c r="CM66" s="239"/>
      <c r="CN66" s="239" t="s">
        <v>394</v>
      </c>
      <c r="CO66" s="239"/>
      <c r="CP66" s="239"/>
      <c r="CQ66" s="239" t="s">
        <v>394</v>
      </c>
      <c r="CR66" s="239"/>
      <c r="CS66" s="239"/>
    </row>
    <row r="67" s="179" customFormat="1" ht="74" hidden="1" customHeight="1" spans="1:100">
      <c r="A67" s="185">
        <v>60</v>
      </c>
      <c r="B67" s="186" t="s">
        <v>261</v>
      </c>
      <c r="C67" s="186" t="s">
        <v>678</v>
      </c>
      <c r="D67" s="186" t="s">
        <v>545</v>
      </c>
      <c r="E67" s="185" t="s">
        <v>520</v>
      </c>
      <c r="F67" s="185" t="s">
        <v>546</v>
      </c>
      <c r="G67" s="185"/>
      <c r="H67" s="186" t="s">
        <v>133</v>
      </c>
      <c r="I67" s="186">
        <v>202307</v>
      </c>
      <c r="J67" s="186">
        <v>202403</v>
      </c>
      <c r="K67" s="186">
        <v>202508</v>
      </c>
      <c r="L67" s="186" t="s">
        <v>95</v>
      </c>
      <c r="M67" s="186"/>
      <c r="N67" s="186"/>
      <c r="O67" s="186" t="s">
        <v>485</v>
      </c>
      <c r="P67" s="186"/>
      <c r="Q67" s="186"/>
      <c r="R67" s="186"/>
      <c r="S67" s="186" t="s">
        <v>485</v>
      </c>
      <c r="T67" s="186" t="s">
        <v>386</v>
      </c>
      <c r="U67" s="185" t="s">
        <v>379</v>
      </c>
      <c r="V67" s="186"/>
      <c r="W67" s="186" t="s">
        <v>122</v>
      </c>
      <c r="X67" s="186"/>
      <c r="Y67" s="186"/>
      <c r="Z67" s="186">
        <v>17000</v>
      </c>
      <c r="AA67" s="185">
        <v>13000</v>
      </c>
      <c r="AB67" s="185" t="s">
        <v>447</v>
      </c>
      <c r="AC67" s="185" t="s">
        <v>547</v>
      </c>
      <c r="AD67" s="186" t="s">
        <v>129</v>
      </c>
      <c r="AE67" s="186" t="s">
        <v>679</v>
      </c>
      <c r="AF67" s="185" t="s">
        <v>569</v>
      </c>
      <c r="AG67" s="185" t="s">
        <v>382</v>
      </c>
      <c r="AH67" s="186" t="s">
        <v>262</v>
      </c>
      <c r="AI67" s="186" t="s">
        <v>124</v>
      </c>
      <c r="AJ67" s="186"/>
      <c r="AK67" s="186"/>
      <c r="AL67" s="186" t="s">
        <v>548</v>
      </c>
      <c r="AM67" s="186">
        <v>5225137</v>
      </c>
      <c r="AN67" s="186">
        <v>52</v>
      </c>
      <c r="AO67" s="186" t="s">
        <v>549</v>
      </c>
      <c r="AP67" s="186"/>
      <c r="AQ67" s="186"/>
      <c r="AR67" s="186"/>
      <c r="AS67" s="186"/>
      <c r="AT67" s="186"/>
      <c r="AU67" s="186"/>
      <c r="AV67" s="186" t="s">
        <v>676</v>
      </c>
      <c r="AW67" s="186"/>
      <c r="AX67" s="239" t="s">
        <v>379</v>
      </c>
      <c r="AY67" s="239"/>
      <c r="AZ67" s="243" t="s">
        <v>680</v>
      </c>
      <c r="BA67" s="237"/>
      <c r="BB67" s="237"/>
      <c r="BC67" s="238" t="s">
        <v>386</v>
      </c>
      <c r="BD67" s="238"/>
      <c r="BE67" s="238"/>
      <c r="BF67" s="238"/>
      <c r="BG67" s="238"/>
      <c r="BH67" s="238"/>
      <c r="BI67" s="238"/>
      <c r="BJ67" s="238"/>
      <c r="BK67" s="238"/>
      <c r="BL67" s="239" t="str">
        <f t="shared" si="6"/>
        <v>办结</v>
      </c>
      <c r="BM67" s="239" t="s">
        <v>379</v>
      </c>
      <c r="BN67" s="239" t="s">
        <v>387</v>
      </c>
      <c r="BO67" s="239"/>
      <c r="BP67" s="239" t="s">
        <v>394</v>
      </c>
      <c r="BQ67" s="239"/>
      <c r="BR67" s="239"/>
      <c r="BS67" s="239" t="s">
        <v>394</v>
      </c>
      <c r="BT67" s="239"/>
      <c r="BU67" s="239"/>
      <c r="BV67" s="239"/>
      <c r="BW67" s="239"/>
      <c r="BX67" s="239" t="s">
        <v>394</v>
      </c>
      <c r="BY67" s="239" t="s">
        <v>394</v>
      </c>
      <c r="BZ67" s="239"/>
      <c r="CA67" s="239"/>
      <c r="CB67" s="239" t="s">
        <v>394</v>
      </c>
      <c r="CC67" s="239"/>
      <c r="CD67" s="239"/>
      <c r="CE67" s="239" t="s">
        <v>394</v>
      </c>
      <c r="CF67" s="239"/>
      <c r="CG67" s="239"/>
      <c r="CH67" s="239" t="s">
        <v>394</v>
      </c>
      <c r="CI67" s="239"/>
      <c r="CJ67" s="239"/>
      <c r="CK67" s="239" t="s">
        <v>394</v>
      </c>
      <c r="CL67" s="239"/>
      <c r="CM67" s="239"/>
      <c r="CN67" s="239" t="s">
        <v>394</v>
      </c>
      <c r="CO67" s="239"/>
      <c r="CP67" s="239"/>
      <c r="CQ67" s="239" t="s">
        <v>394</v>
      </c>
      <c r="CR67" s="239"/>
      <c r="CS67" s="239"/>
      <c r="CT67" s="221"/>
      <c r="CU67" s="179" t="s">
        <v>681</v>
      </c>
      <c r="CV67" s="179" t="s">
        <v>682</v>
      </c>
    </row>
    <row r="68" s="179" customFormat="1" ht="74" hidden="1" customHeight="1" spans="1:97">
      <c r="A68" s="185">
        <v>61</v>
      </c>
      <c r="B68" s="185" t="s">
        <v>259</v>
      </c>
      <c r="C68" s="185" t="s">
        <v>674</v>
      </c>
      <c r="D68" s="186" t="s">
        <v>545</v>
      </c>
      <c r="E68" s="185" t="s">
        <v>520</v>
      </c>
      <c r="F68" s="185" t="s">
        <v>546</v>
      </c>
      <c r="G68" s="185"/>
      <c r="H68" s="185" t="s">
        <v>133</v>
      </c>
      <c r="I68" s="185">
        <v>202308</v>
      </c>
      <c r="J68" s="185">
        <v>202402</v>
      </c>
      <c r="K68" s="185">
        <v>202510</v>
      </c>
      <c r="L68" s="186" t="s">
        <v>95</v>
      </c>
      <c r="M68" s="186"/>
      <c r="N68" s="186"/>
      <c r="O68" s="186" t="s">
        <v>485</v>
      </c>
      <c r="P68" s="186"/>
      <c r="Q68" s="186"/>
      <c r="R68" s="186"/>
      <c r="S68" s="186" t="s">
        <v>485</v>
      </c>
      <c r="T68" s="186" t="s">
        <v>386</v>
      </c>
      <c r="U68" s="185" t="s">
        <v>386</v>
      </c>
      <c r="V68" s="185" t="s">
        <v>519</v>
      </c>
      <c r="W68" s="185" t="s">
        <v>122</v>
      </c>
      <c r="X68" s="185"/>
      <c r="Y68" s="185"/>
      <c r="Z68" s="185">
        <v>17597</v>
      </c>
      <c r="AA68" s="185">
        <v>13000</v>
      </c>
      <c r="AB68" s="185" t="s">
        <v>447</v>
      </c>
      <c r="AC68" s="185"/>
      <c r="AD68" s="185" t="s">
        <v>129</v>
      </c>
      <c r="AE68" s="185"/>
      <c r="AF68" s="185" t="s">
        <v>569</v>
      </c>
      <c r="AG68" s="185" t="s">
        <v>382</v>
      </c>
      <c r="AH68" s="185" t="s">
        <v>260</v>
      </c>
      <c r="AI68" s="185" t="s">
        <v>124</v>
      </c>
      <c r="AJ68" s="185"/>
      <c r="AK68" s="185"/>
      <c r="AL68" s="185" t="s">
        <v>675</v>
      </c>
      <c r="AM68" s="185">
        <v>13684727004</v>
      </c>
      <c r="AN68" s="185"/>
      <c r="AO68" s="185"/>
      <c r="AP68" s="185"/>
      <c r="AQ68" s="185"/>
      <c r="AR68" s="185"/>
      <c r="AS68" s="185"/>
      <c r="AT68" s="186"/>
      <c r="AU68" s="186"/>
      <c r="AV68" s="186" t="s">
        <v>676</v>
      </c>
      <c r="AW68" s="186"/>
      <c r="AX68" s="239" t="s">
        <v>379</v>
      </c>
      <c r="AY68" s="239"/>
      <c r="AZ68" s="237" t="s">
        <v>677</v>
      </c>
      <c r="BA68" s="237"/>
      <c r="BB68" s="237"/>
      <c r="BC68" s="238" t="s">
        <v>386</v>
      </c>
      <c r="BD68" s="238"/>
      <c r="BE68" s="238"/>
      <c r="BF68" s="238"/>
      <c r="BG68" s="238"/>
      <c r="BH68" s="238"/>
      <c r="BI68" s="238"/>
      <c r="BJ68" s="238"/>
      <c r="BK68" s="238"/>
      <c r="BL68" s="239" t="str">
        <f t="shared" si="6"/>
        <v>办结</v>
      </c>
      <c r="BM68" s="238" t="s">
        <v>379</v>
      </c>
      <c r="BN68" s="238" t="s">
        <v>387</v>
      </c>
      <c r="BO68" s="238"/>
      <c r="BP68" s="238" t="s">
        <v>394</v>
      </c>
      <c r="BQ68" s="238"/>
      <c r="BR68" s="238"/>
      <c r="BS68" s="238" t="s">
        <v>394</v>
      </c>
      <c r="BT68" s="238"/>
      <c r="BU68" s="238"/>
      <c r="BV68" s="238"/>
      <c r="BW68" s="238"/>
      <c r="BX68" s="239" t="s">
        <v>394</v>
      </c>
      <c r="BY68" s="239" t="s">
        <v>394</v>
      </c>
      <c r="BZ68" s="238"/>
      <c r="CA68" s="238"/>
      <c r="CB68" s="238" t="s">
        <v>394</v>
      </c>
      <c r="CC68" s="238"/>
      <c r="CD68" s="238"/>
      <c r="CE68" s="238" t="s">
        <v>394</v>
      </c>
      <c r="CF68" s="238"/>
      <c r="CG68" s="238"/>
      <c r="CH68" s="238" t="s">
        <v>394</v>
      </c>
      <c r="CI68" s="238"/>
      <c r="CJ68" s="238"/>
      <c r="CK68" s="238" t="s">
        <v>394</v>
      </c>
      <c r="CL68" s="238"/>
      <c r="CM68" s="238"/>
      <c r="CN68" s="238" t="s">
        <v>394</v>
      </c>
      <c r="CO68" s="238"/>
      <c r="CP68" s="238"/>
      <c r="CQ68" s="238" t="s">
        <v>394</v>
      </c>
      <c r="CR68" s="238"/>
      <c r="CS68" s="238"/>
    </row>
    <row r="69" s="179" customFormat="1" ht="74" hidden="1" customHeight="1" spans="1:98">
      <c r="A69" s="185">
        <v>62</v>
      </c>
      <c r="B69" s="186" t="s">
        <v>263</v>
      </c>
      <c r="C69" s="186"/>
      <c r="D69" s="186" t="s">
        <v>545</v>
      </c>
      <c r="E69" s="185" t="s">
        <v>520</v>
      </c>
      <c r="F69" s="185" t="s">
        <v>546</v>
      </c>
      <c r="G69" s="185" t="s">
        <v>683</v>
      </c>
      <c r="H69" s="186"/>
      <c r="I69" s="186"/>
      <c r="J69" s="186"/>
      <c r="K69" s="186"/>
      <c r="L69" s="186" t="s">
        <v>95</v>
      </c>
      <c r="M69" s="186"/>
      <c r="N69" s="186"/>
      <c r="O69" s="186"/>
      <c r="P69" s="186"/>
      <c r="Q69" s="186"/>
      <c r="R69" s="186"/>
      <c r="S69" s="186"/>
      <c r="T69" s="185" t="s">
        <v>386</v>
      </c>
      <c r="U69" s="185" t="s">
        <v>386</v>
      </c>
      <c r="V69" s="186"/>
      <c r="W69" s="186" t="s">
        <v>122</v>
      </c>
      <c r="X69" s="186"/>
      <c r="Y69" s="186"/>
      <c r="Z69" s="186">
        <v>12550</v>
      </c>
      <c r="AA69" s="185">
        <v>6000</v>
      </c>
      <c r="AB69" s="185"/>
      <c r="AC69" s="185"/>
      <c r="AD69" s="185" t="s">
        <v>129</v>
      </c>
      <c r="AE69" s="186"/>
      <c r="AF69" s="185"/>
      <c r="AG69" s="185"/>
      <c r="AH69" s="186" t="s">
        <v>264</v>
      </c>
      <c r="AI69" s="186" t="s">
        <v>124</v>
      </c>
      <c r="AJ69" s="186"/>
      <c r="AK69" s="186"/>
      <c r="AL69" s="186" t="s">
        <v>548</v>
      </c>
      <c r="AM69" s="186">
        <v>5225137</v>
      </c>
      <c r="AN69" s="186"/>
      <c r="AO69" s="186"/>
      <c r="AP69" s="186"/>
      <c r="AQ69" s="186"/>
      <c r="AR69" s="186"/>
      <c r="AS69" s="186"/>
      <c r="AT69" s="186"/>
      <c r="AU69" s="186"/>
      <c r="AV69" s="186"/>
      <c r="AW69" s="186"/>
      <c r="AX69" s="239" t="s">
        <v>379</v>
      </c>
      <c r="AY69" s="239" t="s">
        <v>808</v>
      </c>
      <c r="AZ69" s="237" t="s">
        <v>684</v>
      </c>
      <c r="BA69" s="237" t="s">
        <v>685</v>
      </c>
      <c r="BB69" s="237"/>
      <c r="BC69" s="238"/>
      <c r="BD69" s="238"/>
      <c r="BE69" s="238"/>
      <c r="BF69" s="238"/>
      <c r="BG69" s="238"/>
      <c r="BH69" s="238"/>
      <c r="BI69" s="238"/>
      <c r="BJ69" s="238"/>
      <c r="BK69" s="238"/>
      <c r="BL69" s="239" t="s">
        <v>488</v>
      </c>
      <c r="BM69" s="239" t="s">
        <v>379</v>
      </c>
      <c r="BN69" s="239"/>
      <c r="BO69" s="239"/>
      <c r="BP69" s="239"/>
      <c r="BQ69" s="239"/>
      <c r="BR69" s="239"/>
      <c r="BS69" s="238" t="s">
        <v>394</v>
      </c>
      <c r="BT69" s="238"/>
      <c r="BU69" s="238"/>
      <c r="BV69" s="238"/>
      <c r="BW69" s="238"/>
      <c r="BX69" s="239" t="s">
        <v>394</v>
      </c>
      <c r="BY69" s="239" t="s">
        <v>394</v>
      </c>
      <c r="BZ69" s="239"/>
      <c r="CA69" s="239"/>
      <c r="CB69" s="238" t="s">
        <v>394</v>
      </c>
      <c r="CC69" s="239"/>
      <c r="CD69" s="239"/>
      <c r="CE69" s="238" t="s">
        <v>394</v>
      </c>
      <c r="CF69" s="239"/>
      <c r="CG69" s="239"/>
      <c r="CH69" s="238" t="s">
        <v>394</v>
      </c>
      <c r="CI69" s="239"/>
      <c r="CJ69" s="239"/>
      <c r="CK69" s="238" t="s">
        <v>394</v>
      </c>
      <c r="CL69" s="239"/>
      <c r="CM69" s="239"/>
      <c r="CN69" s="239" t="s">
        <v>394</v>
      </c>
      <c r="CO69" s="239"/>
      <c r="CP69" s="239"/>
      <c r="CQ69" s="238" t="s">
        <v>394</v>
      </c>
      <c r="CR69" s="239"/>
      <c r="CS69" s="239"/>
      <c r="CT69" s="221"/>
    </row>
    <row r="70" s="179" customFormat="1" ht="74" hidden="1" customHeight="1" spans="1:97">
      <c r="A70" s="185">
        <v>63</v>
      </c>
      <c r="B70" s="185" t="s">
        <v>161</v>
      </c>
      <c r="C70" s="185" t="s">
        <v>607</v>
      </c>
      <c r="D70" s="186" t="s">
        <v>608</v>
      </c>
      <c r="E70" s="185" t="s">
        <v>609</v>
      </c>
      <c r="F70" s="185" t="s">
        <v>546</v>
      </c>
      <c r="G70" s="185"/>
      <c r="H70" s="185">
        <v>2024</v>
      </c>
      <c r="I70" s="185">
        <v>202305</v>
      </c>
      <c r="J70" s="185">
        <v>202404</v>
      </c>
      <c r="K70" s="185">
        <v>202412</v>
      </c>
      <c r="L70" s="186" t="s">
        <v>14</v>
      </c>
      <c r="M70" s="186"/>
      <c r="N70" s="185" t="s">
        <v>379</v>
      </c>
      <c r="O70" s="186" t="s">
        <v>485</v>
      </c>
      <c r="P70" s="186"/>
      <c r="Q70" s="186"/>
      <c r="R70" s="186"/>
      <c r="S70" s="186" t="s">
        <v>485</v>
      </c>
      <c r="T70" s="186" t="s">
        <v>379</v>
      </c>
      <c r="U70" s="185" t="s">
        <v>386</v>
      </c>
      <c r="V70" s="186"/>
      <c r="W70" s="185" t="s">
        <v>122</v>
      </c>
      <c r="X70" s="185"/>
      <c r="Y70" s="185">
        <v>12000</v>
      </c>
      <c r="Z70" s="185">
        <v>12000</v>
      </c>
      <c r="AA70" s="185">
        <v>6000</v>
      </c>
      <c r="AB70" s="185" t="s">
        <v>447</v>
      </c>
      <c r="AC70" s="185"/>
      <c r="AD70" s="185" t="s">
        <v>129</v>
      </c>
      <c r="AE70" s="185"/>
      <c r="AF70" s="185" t="s">
        <v>569</v>
      </c>
      <c r="AG70" s="185" t="s">
        <v>560</v>
      </c>
      <c r="AH70" s="185" t="s">
        <v>162</v>
      </c>
      <c r="AI70" s="185" t="s">
        <v>163</v>
      </c>
      <c r="AJ70" s="185" t="s">
        <v>610</v>
      </c>
      <c r="AK70" s="185" t="s">
        <v>611</v>
      </c>
      <c r="AL70" s="185" t="s">
        <v>612</v>
      </c>
      <c r="AM70" s="185">
        <v>15924445427</v>
      </c>
      <c r="AN70" s="185"/>
      <c r="AO70" s="185"/>
      <c r="AP70" s="185"/>
      <c r="AQ70" s="185"/>
      <c r="AR70" s="185"/>
      <c r="AS70" s="185"/>
      <c r="AT70" s="186"/>
      <c r="AU70" s="186"/>
      <c r="AV70" s="186" t="s">
        <v>613</v>
      </c>
      <c r="AW70" s="186"/>
      <c r="AX70" s="239" t="s">
        <v>379</v>
      </c>
      <c r="AY70" s="239"/>
      <c r="AZ70" s="237" t="s">
        <v>613</v>
      </c>
      <c r="BA70" s="237" t="s">
        <v>614</v>
      </c>
      <c r="BB70" s="237" t="s">
        <v>615</v>
      </c>
      <c r="BC70" s="238" t="s">
        <v>386</v>
      </c>
      <c r="BD70" s="238"/>
      <c r="BE70" s="238"/>
      <c r="BF70" s="238"/>
      <c r="BG70" s="238"/>
      <c r="BH70" s="238"/>
      <c r="BI70" s="238"/>
      <c r="BJ70" s="238"/>
      <c r="BK70" s="238"/>
      <c r="BL70" s="239" t="str">
        <f t="shared" ref="BL70:BL83" si="9">IF(OR(BM70="是",BM70="无需办理"),IF(OR(BP70="是",BP70="无需办理"),IF(OR(BS70="是",BS70="无需办理"),IF(OR(CB70="是",CB70="无需办理"),IF(OR(CE70="是",CE70="无需办理"),IF(OR(CH70="是",CH70="无需办理"),IF(OR(CK70="是",CK70="无需办理"),IF(OR(CN70="是",CN70="无需办理"),IF(OR(CQ70="是",CQ70="无需办理"),"办结",""),""),""),""),""),""),""),""),"")</f>
        <v>办结</v>
      </c>
      <c r="BM70" s="238" t="s">
        <v>379</v>
      </c>
      <c r="BN70" s="238" t="s">
        <v>387</v>
      </c>
      <c r="BO70" s="238"/>
      <c r="BP70" s="238" t="s">
        <v>394</v>
      </c>
      <c r="BQ70" s="238"/>
      <c r="BR70" s="238"/>
      <c r="BS70" s="238" t="s">
        <v>394</v>
      </c>
      <c r="BT70" s="238"/>
      <c r="BU70" s="238"/>
      <c r="BV70" s="238"/>
      <c r="BW70" s="238"/>
      <c r="BX70" s="239" t="s">
        <v>394</v>
      </c>
      <c r="BY70" s="239" t="s">
        <v>394</v>
      </c>
      <c r="BZ70" s="238"/>
      <c r="CA70" s="238"/>
      <c r="CB70" s="238" t="s">
        <v>394</v>
      </c>
      <c r="CC70" s="238"/>
      <c r="CD70" s="238"/>
      <c r="CE70" s="238" t="s">
        <v>394</v>
      </c>
      <c r="CF70" s="238"/>
      <c r="CG70" s="238"/>
      <c r="CH70" s="238" t="s">
        <v>394</v>
      </c>
      <c r="CI70" s="238"/>
      <c r="CJ70" s="238"/>
      <c r="CK70" s="238" t="s">
        <v>394</v>
      </c>
      <c r="CL70" s="238"/>
      <c r="CM70" s="238"/>
      <c r="CN70" s="238" t="s">
        <v>394</v>
      </c>
      <c r="CO70" s="238"/>
      <c r="CP70" s="238"/>
      <c r="CQ70" s="238" t="s">
        <v>394</v>
      </c>
      <c r="CR70" s="238"/>
      <c r="CS70" s="238"/>
    </row>
    <row r="71" s="179" customFormat="1" ht="74" hidden="1" customHeight="1" spans="1:98">
      <c r="A71" s="185">
        <v>64</v>
      </c>
      <c r="B71" s="186" t="s">
        <v>265</v>
      </c>
      <c r="C71" s="186"/>
      <c r="D71" s="186" t="s">
        <v>608</v>
      </c>
      <c r="E71" s="185" t="s">
        <v>609</v>
      </c>
      <c r="F71" s="185" t="s">
        <v>546</v>
      </c>
      <c r="G71" s="185" t="s">
        <v>683</v>
      </c>
      <c r="H71" s="186"/>
      <c r="I71" s="186"/>
      <c r="J71" s="186"/>
      <c r="K71" s="186"/>
      <c r="L71" s="186" t="s">
        <v>14</v>
      </c>
      <c r="M71" s="186"/>
      <c r="N71" s="186"/>
      <c r="O71" s="186"/>
      <c r="P71" s="186"/>
      <c r="Q71" s="186"/>
      <c r="R71" s="186"/>
      <c r="S71" s="186"/>
      <c r="T71" s="185" t="s">
        <v>386</v>
      </c>
      <c r="U71" s="185" t="s">
        <v>386</v>
      </c>
      <c r="V71" s="186"/>
      <c r="W71" s="186" t="s">
        <v>122</v>
      </c>
      <c r="X71" s="186"/>
      <c r="Y71" s="186"/>
      <c r="Z71" s="186">
        <v>13000</v>
      </c>
      <c r="AA71" s="185">
        <v>5000</v>
      </c>
      <c r="AB71" s="185"/>
      <c r="AC71" s="185"/>
      <c r="AD71" s="185" t="s">
        <v>129</v>
      </c>
      <c r="AE71" s="186"/>
      <c r="AF71" s="185"/>
      <c r="AG71" s="185"/>
      <c r="AH71" s="186" t="s">
        <v>266</v>
      </c>
      <c r="AI71" s="186" t="s">
        <v>267</v>
      </c>
      <c r="AJ71" s="186"/>
      <c r="AK71" s="186"/>
      <c r="AL71" s="186" t="s">
        <v>914</v>
      </c>
      <c r="AM71" s="186" t="s">
        <v>915</v>
      </c>
      <c r="AN71" s="186"/>
      <c r="AO71" s="186"/>
      <c r="AP71" s="186"/>
      <c r="AQ71" s="186"/>
      <c r="AR71" s="186"/>
      <c r="AS71" s="186"/>
      <c r="AT71" s="186"/>
      <c r="AU71" s="186"/>
      <c r="AV71" s="186"/>
      <c r="AW71" s="186"/>
      <c r="AX71" s="239" t="s">
        <v>386</v>
      </c>
      <c r="AY71" s="239" t="s">
        <v>808</v>
      </c>
      <c r="AZ71" s="237" t="s">
        <v>916</v>
      </c>
      <c r="BA71" s="237" t="s">
        <v>917</v>
      </c>
      <c r="BB71" s="237" t="s">
        <v>918</v>
      </c>
      <c r="BC71" s="238"/>
      <c r="BD71" s="238"/>
      <c r="BE71" s="238"/>
      <c r="BF71" s="238"/>
      <c r="BG71" s="238"/>
      <c r="BH71" s="238"/>
      <c r="BI71" s="238"/>
      <c r="BJ71" s="238"/>
      <c r="BK71" s="238"/>
      <c r="BL71" s="239" t="str">
        <f t="shared" si="9"/>
        <v/>
      </c>
      <c r="BM71" s="239" t="s">
        <v>386</v>
      </c>
      <c r="BN71" s="239"/>
      <c r="BO71" s="239" t="s">
        <v>919</v>
      </c>
      <c r="BP71" s="239"/>
      <c r="BQ71" s="239"/>
      <c r="BR71" s="239"/>
      <c r="BS71" s="238" t="s">
        <v>394</v>
      </c>
      <c r="BT71" s="238"/>
      <c r="BU71" s="238"/>
      <c r="BV71" s="238"/>
      <c r="BW71" s="238"/>
      <c r="BX71" s="239" t="s">
        <v>394</v>
      </c>
      <c r="BY71" s="239" t="s">
        <v>394</v>
      </c>
      <c r="BZ71" s="239"/>
      <c r="CA71" s="239"/>
      <c r="CB71" s="238" t="s">
        <v>394</v>
      </c>
      <c r="CC71" s="239"/>
      <c r="CD71" s="239"/>
      <c r="CE71" s="238" t="s">
        <v>394</v>
      </c>
      <c r="CF71" s="239"/>
      <c r="CG71" s="239"/>
      <c r="CH71" s="238" t="s">
        <v>394</v>
      </c>
      <c r="CI71" s="239"/>
      <c r="CJ71" s="239"/>
      <c r="CK71" s="238" t="s">
        <v>394</v>
      </c>
      <c r="CL71" s="239"/>
      <c r="CM71" s="239"/>
      <c r="CN71" s="239" t="s">
        <v>394</v>
      </c>
      <c r="CO71" s="239"/>
      <c r="CP71" s="239"/>
      <c r="CQ71" s="238" t="s">
        <v>394</v>
      </c>
      <c r="CR71" s="239"/>
      <c r="CS71" s="239"/>
      <c r="CT71" s="221"/>
    </row>
    <row r="72" s="179" customFormat="1" ht="74" hidden="1" customHeight="1" spans="1:105">
      <c r="A72" s="185">
        <v>65</v>
      </c>
      <c r="B72" s="185" t="s">
        <v>12</v>
      </c>
      <c r="C72" s="186" t="s">
        <v>373</v>
      </c>
      <c r="D72" s="186" t="s">
        <v>374</v>
      </c>
      <c r="E72" s="185" t="s">
        <v>755</v>
      </c>
      <c r="F72" s="185" t="s">
        <v>376</v>
      </c>
      <c r="G72" s="185"/>
      <c r="H72" s="185" t="s">
        <v>13</v>
      </c>
      <c r="I72" s="185">
        <v>202303</v>
      </c>
      <c r="J72" s="185">
        <v>202401</v>
      </c>
      <c r="K72" s="185">
        <v>202407</v>
      </c>
      <c r="L72" s="185" t="s">
        <v>14</v>
      </c>
      <c r="M72" s="185"/>
      <c r="N72" s="185"/>
      <c r="O72" s="185" t="s">
        <v>377</v>
      </c>
      <c r="P72" s="185" t="s">
        <v>378</v>
      </c>
      <c r="Q72" s="185" t="s">
        <v>379</v>
      </c>
      <c r="R72" s="185"/>
      <c r="S72" s="185" t="s">
        <v>380</v>
      </c>
      <c r="T72" s="185" t="s">
        <v>379</v>
      </c>
      <c r="U72" s="185" t="s">
        <v>379</v>
      </c>
      <c r="V72" s="185"/>
      <c r="W72" s="185" t="s">
        <v>15</v>
      </c>
      <c r="X72" s="185"/>
      <c r="Y72" s="185"/>
      <c r="Z72" s="185">
        <v>1000000</v>
      </c>
      <c r="AA72" s="185">
        <v>600000</v>
      </c>
      <c r="AB72" s="185">
        <f>20*7</f>
        <v>140</v>
      </c>
      <c r="AC72" s="185"/>
      <c r="AD72" s="185" t="s">
        <v>16</v>
      </c>
      <c r="AE72" s="185"/>
      <c r="AF72" s="185" t="s">
        <v>381</v>
      </c>
      <c r="AG72" s="185" t="s">
        <v>382</v>
      </c>
      <c r="AH72" s="185" t="s">
        <v>17</v>
      </c>
      <c r="AI72" s="185" t="s">
        <v>18</v>
      </c>
      <c r="AJ72" s="185"/>
      <c r="AK72" s="185"/>
      <c r="AL72" s="186" t="s">
        <v>383</v>
      </c>
      <c r="AM72" s="186">
        <v>18981369558</v>
      </c>
      <c r="AN72" s="186" t="s">
        <v>384</v>
      </c>
      <c r="AO72" s="186"/>
      <c r="AP72" s="186"/>
      <c r="AQ72" s="186"/>
      <c r="AR72" s="186"/>
      <c r="AS72" s="186"/>
      <c r="AT72" s="186"/>
      <c r="AU72" s="186"/>
      <c r="AV72" s="186"/>
      <c r="AW72" s="186"/>
      <c r="AX72" s="236" t="s">
        <v>379</v>
      </c>
      <c r="AY72" s="236" t="s">
        <v>735</v>
      </c>
      <c r="AZ72" s="237" t="s">
        <v>385</v>
      </c>
      <c r="BA72" s="237"/>
      <c r="BB72" s="237"/>
      <c r="BC72" s="238" t="s">
        <v>386</v>
      </c>
      <c r="BD72" s="238"/>
      <c r="BE72" s="238"/>
      <c r="BF72" s="238"/>
      <c r="BG72" s="238"/>
      <c r="BH72" s="238"/>
      <c r="BI72" s="238"/>
      <c r="BJ72" s="238"/>
      <c r="BK72" s="238"/>
      <c r="BL72" s="239" t="str">
        <f t="shared" si="9"/>
        <v>办结</v>
      </c>
      <c r="BM72" s="239" t="s">
        <v>379</v>
      </c>
      <c r="BN72" s="239" t="s">
        <v>387</v>
      </c>
      <c r="BO72" s="239"/>
      <c r="BP72" s="239" t="s">
        <v>379</v>
      </c>
      <c r="BQ72" s="239" t="s">
        <v>388</v>
      </c>
      <c r="BR72" s="239" t="s">
        <v>389</v>
      </c>
      <c r="BS72" s="239" t="s">
        <v>379</v>
      </c>
      <c r="BT72" s="239" t="s">
        <v>390</v>
      </c>
      <c r="BU72" s="239" t="s">
        <v>391</v>
      </c>
      <c r="BV72" s="239" t="s">
        <v>392</v>
      </c>
      <c r="BW72" s="239" t="s">
        <v>392</v>
      </c>
      <c r="BX72" s="239" t="s">
        <v>379</v>
      </c>
      <c r="BY72" s="239" t="s">
        <v>379</v>
      </c>
      <c r="BZ72" s="239" t="s">
        <v>388</v>
      </c>
      <c r="CA72" s="239"/>
      <c r="CB72" s="239" t="s">
        <v>379</v>
      </c>
      <c r="CC72" s="239" t="s">
        <v>387</v>
      </c>
      <c r="CD72" s="239"/>
      <c r="CE72" s="239" t="s">
        <v>379</v>
      </c>
      <c r="CF72" s="239" t="s">
        <v>393</v>
      </c>
      <c r="CG72" s="239"/>
      <c r="CH72" s="239" t="s">
        <v>379</v>
      </c>
      <c r="CI72" s="239" t="s">
        <v>388</v>
      </c>
      <c r="CJ72" s="239"/>
      <c r="CK72" s="239" t="s">
        <v>379</v>
      </c>
      <c r="CL72" s="239" t="s">
        <v>388</v>
      </c>
      <c r="CM72" s="239"/>
      <c r="CN72" s="239" t="s">
        <v>394</v>
      </c>
      <c r="CO72" s="239"/>
      <c r="CP72" s="239"/>
      <c r="CQ72" s="239" t="s">
        <v>394</v>
      </c>
      <c r="CR72" s="239"/>
      <c r="CS72" s="239"/>
      <c r="CT72" s="221" t="s">
        <v>386</v>
      </c>
      <c r="CZ72" s="223">
        <f t="shared" ref="CZ72:CZ78" si="10">Z72/10000</f>
        <v>100</v>
      </c>
      <c r="DA72" s="223">
        <f t="shared" ref="DA72:DA78" si="11">AA72/10000</f>
        <v>60</v>
      </c>
    </row>
    <row r="73" s="179" customFormat="1" ht="74" hidden="1" customHeight="1" spans="1:102">
      <c r="A73" s="185">
        <v>66</v>
      </c>
      <c r="B73" s="185" t="s">
        <v>79</v>
      </c>
      <c r="C73" s="186" t="s">
        <v>502</v>
      </c>
      <c r="D73" s="186" t="s">
        <v>374</v>
      </c>
      <c r="E73" s="185" t="s">
        <v>503</v>
      </c>
      <c r="F73" s="185" t="s">
        <v>707</v>
      </c>
      <c r="G73" s="185" t="s">
        <v>399</v>
      </c>
      <c r="H73" s="185" t="s">
        <v>13</v>
      </c>
      <c r="I73" s="185">
        <v>202304</v>
      </c>
      <c r="J73" s="185">
        <v>202403</v>
      </c>
      <c r="K73" s="185">
        <v>202407</v>
      </c>
      <c r="L73" s="185" t="s">
        <v>14</v>
      </c>
      <c r="M73" s="185"/>
      <c r="N73" s="185"/>
      <c r="O73" s="185" t="s">
        <v>400</v>
      </c>
      <c r="P73" s="185" t="s">
        <v>401</v>
      </c>
      <c r="Q73" s="185"/>
      <c r="R73" s="185"/>
      <c r="S73" s="185" t="s">
        <v>402</v>
      </c>
      <c r="T73" s="185" t="s">
        <v>379</v>
      </c>
      <c r="U73" s="185" t="s">
        <v>386</v>
      </c>
      <c r="V73" s="185"/>
      <c r="W73" s="185" t="s">
        <v>15</v>
      </c>
      <c r="X73" s="185"/>
      <c r="Y73" s="185"/>
      <c r="Z73" s="185">
        <v>14000</v>
      </c>
      <c r="AA73" s="185">
        <v>8000</v>
      </c>
      <c r="AB73" s="185">
        <v>3</v>
      </c>
      <c r="AC73" s="185"/>
      <c r="AD73" s="185" t="s">
        <v>16</v>
      </c>
      <c r="AE73" s="185"/>
      <c r="AF73" s="185" t="s">
        <v>381</v>
      </c>
      <c r="AG73" s="185" t="s">
        <v>382</v>
      </c>
      <c r="AH73" s="185" t="s">
        <v>80</v>
      </c>
      <c r="AI73" s="185" t="s">
        <v>81</v>
      </c>
      <c r="AJ73" s="185"/>
      <c r="AK73" s="185"/>
      <c r="AL73" s="186" t="s">
        <v>504</v>
      </c>
      <c r="AM73" s="186">
        <v>13500629607</v>
      </c>
      <c r="AN73" s="186"/>
      <c r="AO73" s="186"/>
      <c r="AP73" s="186"/>
      <c r="AQ73" s="186"/>
      <c r="AR73" s="186"/>
      <c r="AS73" s="186"/>
      <c r="AT73" s="186"/>
      <c r="AU73" s="186"/>
      <c r="AV73" s="186"/>
      <c r="AW73" s="186"/>
      <c r="AX73" s="236" t="s">
        <v>379</v>
      </c>
      <c r="AY73" s="236" t="s">
        <v>720</v>
      </c>
      <c r="AZ73" s="237" t="s">
        <v>505</v>
      </c>
      <c r="BA73" s="237"/>
      <c r="BB73" s="237" t="s">
        <v>419</v>
      </c>
      <c r="BC73" s="238" t="s">
        <v>386</v>
      </c>
      <c r="BD73" s="238"/>
      <c r="BE73" s="238"/>
      <c r="BF73" s="238"/>
      <c r="BG73" s="238"/>
      <c r="BH73" s="238"/>
      <c r="BI73" s="238"/>
      <c r="BJ73" s="238"/>
      <c r="BK73" s="238"/>
      <c r="BL73" s="239" t="str">
        <f t="shared" si="9"/>
        <v>办结</v>
      </c>
      <c r="BM73" s="239" t="s">
        <v>379</v>
      </c>
      <c r="BN73" s="239" t="s">
        <v>387</v>
      </c>
      <c r="BO73" s="239"/>
      <c r="BP73" s="239" t="s">
        <v>394</v>
      </c>
      <c r="BQ73" s="239"/>
      <c r="BR73" s="239"/>
      <c r="BS73" s="239" t="s">
        <v>394</v>
      </c>
      <c r="BT73" s="239"/>
      <c r="BU73" s="239"/>
      <c r="BV73" s="239"/>
      <c r="BW73" s="239"/>
      <c r="BX73" s="239" t="s">
        <v>394</v>
      </c>
      <c r="BY73" s="239" t="s">
        <v>394</v>
      </c>
      <c r="BZ73" s="239"/>
      <c r="CA73" s="239"/>
      <c r="CB73" s="239" t="s">
        <v>379</v>
      </c>
      <c r="CC73" s="239" t="s">
        <v>387</v>
      </c>
      <c r="CD73" s="239"/>
      <c r="CE73" s="239" t="s">
        <v>379</v>
      </c>
      <c r="CF73" s="239" t="s">
        <v>387</v>
      </c>
      <c r="CG73" s="239"/>
      <c r="CH73" s="239" t="s">
        <v>394</v>
      </c>
      <c r="CI73" s="239"/>
      <c r="CJ73" s="239"/>
      <c r="CK73" s="239" t="s">
        <v>394</v>
      </c>
      <c r="CL73" s="239"/>
      <c r="CM73" s="239"/>
      <c r="CN73" s="239" t="s">
        <v>394</v>
      </c>
      <c r="CO73" s="239"/>
      <c r="CP73" s="239"/>
      <c r="CQ73" s="239" t="s">
        <v>394</v>
      </c>
      <c r="CR73" s="239"/>
      <c r="CS73" s="239"/>
      <c r="CT73" s="227"/>
      <c r="CU73" s="226"/>
      <c r="CV73" s="226"/>
      <c r="CW73" s="226"/>
      <c r="CX73" s="226"/>
    </row>
    <row r="74" s="179" customFormat="1" ht="74" hidden="1" customHeight="1" spans="1:102">
      <c r="A74" s="185">
        <v>67</v>
      </c>
      <c r="B74" s="185" t="s">
        <v>27</v>
      </c>
      <c r="C74" s="185" t="s">
        <v>413</v>
      </c>
      <c r="D74" s="186" t="s">
        <v>374</v>
      </c>
      <c r="E74" s="185" t="s">
        <v>414</v>
      </c>
      <c r="F74" s="185" t="s">
        <v>406</v>
      </c>
      <c r="G74" s="185"/>
      <c r="H74" s="185" t="s">
        <v>20</v>
      </c>
      <c r="I74" s="185">
        <v>202405</v>
      </c>
      <c r="J74" s="185">
        <v>202402</v>
      </c>
      <c r="K74" s="185">
        <v>202510</v>
      </c>
      <c r="L74" s="185" t="s">
        <v>14</v>
      </c>
      <c r="M74" s="185"/>
      <c r="N74" s="185"/>
      <c r="O74" s="185" t="s">
        <v>407</v>
      </c>
      <c r="P74" s="185" t="s">
        <v>408</v>
      </c>
      <c r="Q74" s="185" t="s">
        <v>379</v>
      </c>
      <c r="R74" s="185" t="s">
        <v>409</v>
      </c>
      <c r="S74" s="185" t="s">
        <v>410</v>
      </c>
      <c r="T74" s="185" t="s">
        <v>379</v>
      </c>
      <c r="U74" s="185" t="s">
        <v>379</v>
      </c>
      <c r="V74" s="185"/>
      <c r="W74" s="185" t="s">
        <v>15</v>
      </c>
      <c r="X74" s="185"/>
      <c r="Y74" s="185" t="s">
        <v>415</v>
      </c>
      <c r="Z74" s="185">
        <v>150000</v>
      </c>
      <c r="AA74" s="185">
        <v>65000</v>
      </c>
      <c r="AB74" s="185">
        <v>20</v>
      </c>
      <c r="AC74" s="185"/>
      <c r="AD74" s="185" t="s">
        <v>16</v>
      </c>
      <c r="AE74" s="185" t="s">
        <v>416</v>
      </c>
      <c r="AF74" s="185" t="s">
        <v>381</v>
      </c>
      <c r="AG74" s="185" t="s">
        <v>382</v>
      </c>
      <c r="AH74" s="185" t="s">
        <v>28</v>
      </c>
      <c r="AI74" s="185" t="s">
        <v>29</v>
      </c>
      <c r="AJ74" s="185"/>
      <c r="AK74" s="185"/>
      <c r="AL74" s="185" t="s">
        <v>417</v>
      </c>
      <c r="AM74" s="185">
        <v>15162666589</v>
      </c>
      <c r="AN74" s="186"/>
      <c r="AO74" s="186"/>
      <c r="AP74" s="186"/>
      <c r="AQ74" s="186"/>
      <c r="AR74" s="186"/>
      <c r="AS74" s="186"/>
      <c r="AT74" s="186"/>
      <c r="AU74" s="186"/>
      <c r="AV74" s="186"/>
      <c r="AW74" s="186"/>
      <c r="AX74" s="236" t="s">
        <v>379</v>
      </c>
      <c r="AY74" s="236" t="s">
        <v>720</v>
      </c>
      <c r="AZ74" s="237" t="s">
        <v>418</v>
      </c>
      <c r="BA74" s="237"/>
      <c r="BB74" s="237" t="s">
        <v>419</v>
      </c>
      <c r="BC74" s="238" t="s">
        <v>386</v>
      </c>
      <c r="BD74" s="238"/>
      <c r="BE74" s="238"/>
      <c r="BF74" s="238"/>
      <c r="BG74" s="238"/>
      <c r="BH74" s="238"/>
      <c r="BI74" s="238"/>
      <c r="BJ74" s="238"/>
      <c r="BK74" s="238"/>
      <c r="BL74" s="239" t="str">
        <f t="shared" si="9"/>
        <v>办结</v>
      </c>
      <c r="BM74" s="239" t="s">
        <v>379</v>
      </c>
      <c r="BN74" s="239" t="s">
        <v>387</v>
      </c>
      <c r="BO74" s="239"/>
      <c r="BP74" s="239" t="s">
        <v>394</v>
      </c>
      <c r="BQ74" s="239"/>
      <c r="BR74" s="239"/>
      <c r="BS74" s="239" t="s">
        <v>394</v>
      </c>
      <c r="BT74" s="239"/>
      <c r="BU74" s="239"/>
      <c r="BV74" s="239"/>
      <c r="BW74" s="239"/>
      <c r="BX74" s="239" t="s">
        <v>394</v>
      </c>
      <c r="BY74" s="239" t="s">
        <v>394</v>
      </c>
      <c r="BZ74" s="239"/>
      <c r="CA74" s="239"/>
      <c r="CB74" s="239" t="s">
        <v>379</v>
      </c>
      <c r="CC74" s="239" t="s">
        <v>387</v>
      </c>
      <c r="CD74" s="239"/>
      <c r="CE74" s="239" t="s">
        <v>379</v>
      </c>
      <c r="CF74" s="239" t="s">
        <v>387</v>
      </c>
      <c r="CG74" s="239"/>
      <c r="CH74" s="239" t="s">
        <v>394</v>
      </c>
      <c r="CI74" s="239"/>
      <c r="CJ74" s="239"/>
      <c r="CK74" s="239" t="s">
        <v>394</v>
      </c>
      <c r="CL74" s="239"/>
      <c r="CM74" s="239"/>
      <c r="CN74" s="239" t="s">
        <v>394</v>
      </c>
      <c r="CO74" s="239"/>
      <c r="CP74" s="239"/>
      <c r="CQ74" s="239" t="s">
        <v>394</v>
      </c>
      <c r="CR74" s="239"/>
      <c r="CS74" s="239"/>
      <c r="CT74" s="221"/>
      <c r="CU74" s="221"/>
      <c r="CV74" s="221"/>
      <c r="CW74" s="221"/>
      <c r="CX74" s="221"/>
    </row>
    <row r="75" s="179" customFormat="1" ht="74" hidden="1" customHeight="1" spans="1:105">
      <c r="A75" s="185">
        <v>68</v>
      </c>
      <c r="B75" s="185" t="s">
        <v>30</v>
      </c>
      <c r="C75" s="185" t="s">
        <v>420</v>
      </c>
      <c r="D75" s="186" t="s">
        <v>374</v>
      </c>
      <c r="E75" s="185" t="s">
        <v>421</v>
      </c>
      <c r="F75" s="185" t="s">
        <v>406</v>
      </c>
      <c r="G75" s="185"/>
      <c r="H75" s="185" t="s">
        <v>13</v>
      </c>
      <c r="I75" s="185"/>
      <c r="J75" s="185">
        <v>202403</v>
      </c>
      <c r="K75" s="185">
        <v>202410</v>
      </c>
      <c r="L75" s="185" t="s">
        <v>14</v>
      </c>
      <c r="M75" s="185"/>
      <c r="N75" s="185"/>
      <c r="O75" s="185" t="s">
        <v>377</v>
      </c>
      <c r="P75" s="185" t="s">
        <v>378</v>
      </c>
      <c r="Q75" s="185" t="s">
        <v>379</v>
      </c>
      <c r="R75" s="185" t="s">
        <v>422</v>
      </c>
      <c r="S75" s="185" t="s">
        <v>380</v>
      </c>
      <c r="T75" s="185" t="s">
        <v>379</v>
      </c>
      <c r="U75" s="185" t="s">
        <v>379</v>
      </c>
      <c r="V75" s="185"/>
      <c r="W75" s="185" t="s">
        <v>15</v>
      </c>
      <c r="X75" s="185"/>
      <c r="Y75" s="185"/>
      <c r="Z75" s="185">
        <v>120000</v>
      </c>
      <c r="AA75" s="185">
        <v>60000</v>
      </c>
      <c r="AB75" s="185">
        <v>9.6</v>
      </c>
      <c r="AC75" s="185"/>
      <c r="AD75" s="185" t="s">
        <v>16</v>
      </c>
      <c r="AE75" s="185"/>
      <c r="AF75" s="185" t="s">
        <v>381</v>
      </c>
      <c r="AG75" s="185" t="s">
        <v>382</v>
      </c>
      <c r="AH75" s="185" t="s">
        <v>31</v>
      </c>
      <c r="AI75" s="185" t="s">
        <v>32</v>
      </c>
      <c r="AJ75" s="185"/>
      <c r="AK75" s="185"/>
      <c r="AL75" s="185" t="s">
        <v>423</v>
      </c>
      <c r="AM75" s="185">
        <v>18065102952</v>
      </c>
      <c r="AN75" s="185"/>
      <c r="AO75" s="185"/>
      <c r="AP75" s="185"/>
      <c r="AQ75" s="186"/>
      <c r="AR75" s="186"/>
      <c r="AS75" s="185"/>
      <c r="AT75" s="186"/>
      <c r="AU75" s="186"/>
      <c r="AV75" s="186"/>
      <c r="AW75" s="186"/>
      <c r="AX75" s="236" t="s">
        <v>379</v>
      </c>
      <c r="AY75" s="236" t="s">
        <v>720</v>
      </c>
      <c r="AZ75" s="237" t="s">
        <v>424</v>
      </c>
      <c r="BA75" s="237"/>
      <c r="BB75" s="237" t="s">
        <v>419</v>
      </c>
      <c r="BC75" s="238" t="s">
        <v>386</v>
      </c>
      <c r="BD75" s="238"/>
      <c r="BE75" s="238"/>
      <c r="BF75" s="238"/>
      <c r="BG75" s="238"/>
      <c r="BH75" s="238"/>
      <c r="BI75" s="238"/>
      <c r="BJ75" s="238"/>
      <c r="BK75" s="238"/>
      <c r="BL75" s="239" t="str">
        <f t="shared" si="9"/>
        <v>办结</v>
      </c>
      <c r="BM75" s="238" t="s">
        <v>379</v>
      </c>
      <c r="BN75" s="238" t="s">
        <v>387</v>
      </c>
      <c r="BO75" s="238"/>
      <c r="BP75" s="238" t="s">
        <v>394</v>
      </c>
      <c r="BQ75" s="238"/>
      <c r="BR75" s="238"/>
      <c r="BS75" s="238" t="s">
        <v>394</v>
      </c>
      <c r="BT75" s="238"/>
      <c r="BU75" s="238"/>
      <c r="BV75" s="238"/>
      <c r="BW75" s="238"/>
      <c r="BX75" s="239" t="s">
        <v>394</v>
      </c>
      <c r="BY75" s="239" t="s">
        <v>394</v>
      </c>
      <c r="BZ75" s="238"/>
      <c r="CA75" s="238"/>
      <c r="CB75" s="239" t="s">
        <v>379</v>
      </c>
      <c r="CC75" s="238" t="s">
        <v>387</v>
      </c>
      <c r="CD75" s="237"/>
      <c r="CE75" s="238" t="s">
        <v>379</v>
      </c>
      <c r="CF75" s="238" t="s">
        <v>393</v>
      </c>
      <c r="CG75" s="238"/>
      <c r="CH75" s="238" t="s">
        <v>394</v>
      </c>
      <c r="CI75" s="238"/>
      <c r="CJ75" s="238"/>
      <c r="CK75" s="238" t="s">
        <v>394</v>
      </c>
      <c r="CL75" s="238"/>
      <c r="CM75" s="238"/>
      <c r="CN75" s="238" t="s">
        <v>394</v>
      </c>
      <c r="CO75" s="238"/>
      <c r="CP75" s="238"/>
      <c r="CQ75" s="238" t="s">
        <v>394</v>
      </c>
      <c r="CR75" s="238"/>
      <c r="CS75" s="238"/>
      <c r="CT75" s="227"/>
      <c r="CU75" s="227" t="s">
        <v>425</v>
      </c>
      <c r="CV75" s="227"/>
      <c r="CW75" s="227"/>
      <c r="CX75" s="227"/>
      <c r="CZ75" s="223">
        <f t="shared" si="10"/>
        <v>12</v>
      </c>
      <c r="DA75" s="223">
        <f t="shared" si="11"/>
        <v>6</v>
      </c>
    </row>
    <row r="76" s="179" customFormat="1" ht="74" hidden="1" customHeight="1" spans="1:105">
      <c r="A76" s="185">
        <v>69</v>
      </c>
      <c r="B76" s="185" t="s">
        <v>33</v>
      </c>
      <c r="C76" s="186" t="s">
        <v>426</v>
      </c>
      <c r="D76" s="186" t="s">
        <v>374</v>
      </c>
      <c r="E76" s="185" t="s">
        <v>414</v>
      </c>
      <c r="F76" s="185" t="s">
        <v>406</v>
      </c>
      <c r="G76" s="185"/>
      <c r="H76" s="185" t="s">
        <v>13</v>
      </c>
      <c r="I76" s="185">
        <v>202306</v>
      </c>
      <c r="J76" s="185">
        <v>202401</v>
      </c>
      <c r="K76" s="185">
        <v>202410</v>
      </c>
      <c r="L76" s="185" t="s">
        <v>14</v>
      </c>
      <c r="M76" s="185"/>
      <c r="N76" s="185"/>
      <c r="O76" s="185" t="s">
        <v>377</v>
      </c>
      <c r="P76" s="185" t="s">
        <v>378</v>
      </c>
      <c r="Q76" s="185" t="s">
        <v>379</v>
      </c>
      <c r="R76" s="185" t="s">
        <v>427</v>
      </c>
      <c r="S76" s="185" t="s">
        <v>380</v>
      </c>
      <c r="T76" s="185" t="s">
        <v>379</v>
      </c>
      <c r="U76" s="185" t="s">
        <v>379</v>
      </c>
      <c r="V76" s="185"/>
      <c r="W76" s="185" t="s">
        <v>15</v>
      </c>
      <c r="X76" s="185"/>
      <c r="Y76" s="185"/>
      <c r="Z76" s="185">
        <v>102000</v>
      </c>
      <c r="AA76" s="185">
        <v>32000</v>
      </c>
      <c r="AB76" s="185">
        <v>6</v>
      </c>
      <c r="AC76" s="185"/>
      <c r="AD76" s="185" t="s">
        <v>16</v>
      </c>
      <c r="AE76" s="185"/>
      <c r="AF76" s="185" t="s">
        <v>381</v>
      </c>
      <c r="AG76" s="185" t="s">
        <v>382</v>
      </c>
      <c r="AH76" s="185" t="s">
        <v>34</v>
      </c>
      <c r="AI76" s="185" t="s">
        <v>35</v>
      </c>
      <c r="AJ76" s="185"/>
      <c r="AK76" s="185"/>
      <c r="AL76" s="186" t="s">
        <v>428</v>
      </c>
      <c r="AM76" s="186">
        <v>15547230472</v>
      </c>
      <c r="AN76" s="186"/>
      <c r="AO76" s="186"/>
      <c r="AP76" s="186"/>
      <c r="AQ76" s="186"/>
      <c r="AR76" s="186"/>
      <c r="AS76" s="186"/>
      <c r="AT76" s="186"/>
      <c r="AU76" s="186"/>
      <c r="AV76" s="186"/>
      <c r="AW76" s="186"/>
      <c r="AX76" s="236" t="s">
        <v>379</v>
      </c>
      <c r="AY76" s="236"/>
      <c r="AZ76" s="237" t="s">
        <v>429</v>
      </c>
      <c r="BA76" s="237"/>
      <c r="BB76" s="237"/>
      <c r="BC76" s="238" t="s">
        <v>386</v>
      </c>
      <c r="BD76" s="238"/>
      <c r="BE76" s="238"/>
      <c r="BF76" s="238"/>
      <c r="BG76" s="238"/>
      <c r="BH76" s="238"/>
      <c r="BI76" s="238"/>
      <c r="BJ76" s="238"/>
      <c r="BK76" s="238"/>
      <c r="BL76" s="239" t="str">
        <f t="shared" si="9"/>
        <v>办结</v>
      </c>
      <c r="BM76" s="239" t="s">
        <v>379</v>
      </c>
      <c r="BN76" s="239" t="s">
        <v>387</v>
      </c>
      <c r="BO76" s="239"/>
      <c r="BP76" s="239" t="s">
        <v>394</v>
      </c>
      <c r="BQ76" s="239"/>
      <c r="BR76" s="239"/>
      <c r="BS76" s="239" t="s">
        <v>394</v>
      </c>
      <c r="BT76" s="239"/>
      <c r="BU76" s="239"/>
      <c r="BV76" s="239"/>
      <c r="BW76" s="239"/>
      <c r="BX76" s="239" t="s">
        <v>394</v>
      </c>
      <c r="BY76" s="239" t="s">
        <v>394</v>
      </c>
      <c r="BZ76" s="239"/>
      <c r="CA76" s="239"/>
      <c r="CB76" s="239" t="s">
        <v>379</v>
      </c>
      <c r="CC76" s="239" t="s">
        <v>387</v>
      </c>
      <c r="CD76" s="239"/>
      <c r="CE76" s="239" t="s">
        <v>379</v>
      </c>
      <c r="CF76" s="239" t="s">
        <v>387</v>
      </c>
      <c r="CG76" s="239"/>
      <c r="CH76" s="239" t="s">
        <v>394</v>
      </c>
      <c r="CI76" s="239"/>
      <c r="CJ76" s="239"/>
      <c r="CK76" s="239" t="s">
        <v>394</v>
      </c>
      <c r="CL76" s="239"/>
      <c r="CM76" s="239"/>
      <c r="CN76" s="239" t="s">
        <v>394</v>
      </c>
      <c r="CO76" s="239"/>
      <c r="CP76" s="239"/>
      <c r="CQ76" s="239" t="s">
        <v>394</v>
      </c>
      <c r="CR76" s="239"/>
      <c r="CS76" s="239"/>
      <c r="CT76" s="221" t="s">
        <v>386</v>
      </c>
      <c r="CU76" s="221"/>
      <c r="CV76" s="221"/>
      <c r="CW76" s="221"/>
      <c r="CX76" s="221"/>
      <c r="CZ76" s="223">
        <f t="shared" si="10"/>
        <v>10.2</v>
      </c>
      <c r="DA76" s="223">
        <f t="shared" si="11"/>
        <v>3.2</v>
      </c>
    </row>
    <row r="77" s="179" customFormat="1" ht="74" hidden="1" customHeight="1" spans="1:105">
      <c r="A77" s="185">
        <v>70</v>
      </c>
      <c r="B77" s="185" t="s">
        <v>62</v>
      </c>
      <c r="C77" s="186" t="s">
        <v>472</v>
      </c>
      <c r="D77" s="186" t="s">
        <v>374</v>
      </c>
      <c r="E77" s="185" t="s">
        <v>755</v>
      </c>
      <c r="F77" s="185" t="s">
        <v>406</v>
      </c>
      <c r="G77" s="185" t="s">
        <v>473</v>
      </c>
      <c r="H77" s="185" t="s">
        <v>13</v>
      </c>
      <c r="I77" s="185">
        <v>202303</v>
      </c>
      <c r="J77" s="185">
        <v>202401</v>
      </c>
      <c r="K77" s="185">
        <v>202406</v>
      </c>
      <c r="L77" s="185" t="s">
        <v>14</v>
      </c>
      <c r="M77" s="185"/>
      <c r="N77" s="185" t="s">
        <v>379</v>
      </c>
      <c r="O77" s="185" t="s">
        <v>377</v>
      </c>
      <c r="P77" s="185" t="s">
        <v>378</v>
      </c>
      <c r="Q77" s="185"/>
      <c r="R77" s="185"/>
      <c r="S77" s="185" t="s">
        <v>380</v>
      </c>
      <c r="T77" s="185" t="s">
        <v>379</v>
      </c>
      <c r="U77" s="185" t="s">
        <v>379</v>
      </c>
      <c r="V77" s="185"/>
      <c r="W77" s="185" t="s">
        <v>15</v>
      </c>
      <c r="X77" s="185"/>
      <c r="Y77" s="185"/>
      <c r="Z77" s="185">
        <v>23553</v>
      </c>
      <c r="AA77" s="185">
        <v>10000</v>
      </c>
      <c r="AB77" s="185" t="s">
        <v>447</v>
      </c>
      <c r="AC77" s="185"/>
      <c r="AD77" s="185" t="s">
        <v>16</v>
      </c>
      <c r="AE77" s="185"/>
      <c r="AF77" s="185" t="s">
        <v>381</v>
      </c>
      <c r="AG77" s="185" t="s">
        <v>382</v>
      </c>
      <c r="AH77" s="185" t="s">
        <v>63</v>
      </c>
      <c r="AI77" s="185" t="s">
        <v>64</v>
      </c>
      <c r="AJ77" s="185"/>
      <c r="AK77" s="185"/>
      <c r="AL77" s="186" t="s">
        <v>474</v>
      </c>
      <c r="AM77" s="186">
        <v>13664738187</v>
      </c>
      <c r="AN77" s="186"/>
      <c r="AO77" s="186"/>
      <c r="AP77" s="186"/>
      <c r="AQ77" s="186"/>
      <c r="AR77" s="186"/>
      <c r="AS77" s="186"/>
      <c r="AT77" s="186"/>
      <c r="AU77" s="186"/>
      <c r="AV77" s="186"/>
      <c r="AW77" s="186"/>
      <c r="AX77" s="236" t="s">
        <v>379</v>
      </c>
      <c r="AY77" s="236" t="s">
        <v>735</v>
      </c>
      <c r="AZ77" s="237" t="s">
        <v>475</v>
      </c>
      <c r="BA77" s="237"/>
      <c r="BB77" s="237"/>
      <c r="BC77" s="238" t="s">
        <v>386</v>
      </c>
      <c r="BD77" s="238"/>
      <c r="BE77" s="238"/>
      <c r="BF77" s="238"/>
      <c r="BG77" s="238"/>
      <c r="BH77" s="238"/>
      <c r="BI77" s="238"/>
      <c r="BJ77" s="238"/>
      <c r="BK77" s="238"/>
      <c r="BL77" s="239" t="str">
        <f t="shared" si="9"/>
        <v>办结</v>
      </c>
      <c r="BM77" s="239" t="s">
        <v>379</v>
      </c>
      <c r="BN77" s="239" t="s">
        <v>387</v>
      </c>
      <c r="BO77" s="239"/>
      <c r="BP77" s="239" t="s">
        <v>394</v>
      </c>
      <c r="BQ77" s="239"/>
      <c r="BR77" s="239"/>
      <c r="BS77" s="239" t="s">
        <v>394</v>
      </c>
      <c r="BT77" s="239"/>
      <c r="BU77" s="239"/>
      <c r="BV77" s="239"/>
      <c r="BW77" s="239"/>
      <c r="BX77" s="239" t="s">
        <v>394</v>
      </c>
      <c r="BY77" s="239" t="s">
        <v>394</v>
      </c>
      <c r="BZ77" s="239"/>
      <c r="CA77" s="239"/>
      <c r="CB77" s="239" t="s">
        <v>394</v>
      </c>
      <c r="CC77" s="239"/>
      <c r="CD77" s="239"/>
      <c r="CE77" s="239" t="s">
        <v>379</v>
      </c>
      <c r="CF77" s="239" t="s">
        <v>387</v>
      </c>
      <c r="CG77" s="239"/>
      <c r="CH77" s="239" t="s">
        <v>394</v>
      </c>
      <c r="CI77" s="239"/>
      <c r="CJ77" s="239"/>
      <c r="CK77" s="239" t="s">
        <v>394</v>
      </c>
      <c r="CL77" s="239"/>
      <c r="CM77" s="239"/>
      <c r="CN77" s="239" t="s">
        <v>394</v>
      </c>
      <c r="CO77" s="239"/>
      <c r="CP77" s="239"/>
      <c r="CQ77" s="239" t="s">
        <v>394</v>
      </c>
      <c r="CR77" s="239"/>
      <c r="CS77" s="239"/>
      <c r="CT77" s="221" t="s">
        <v>386</v>
      </c>
      <c r="CU77" s="221"/>
      <c r="CV77" s="221"/>
      <c r="CW77" s="221"/>
      <c r="CX77" s="221"/>
      <c r="CZ77" s="223">
        <f t="shared" si="10"/>
        <v>2.3553</v>
      </c>
      <c r="DA77" s="223">
        <f t="shared" si="11"/>
        <v>1</v>
      </c>
    </row>
    <row r="78" s="179" customFormat="1" ht="74" hidden="1" customHeight="1" spans="1:105">
      <c r="A78" s="185">
        <v>71</v>
      </c>
      <c r="B78" s="185" t="s">
        <v>72</v>
      </c>
      <c r="C78" s="185" t="s">
        <v>489</v>
      </c>
      <c r="D78" s="186" t="s">
        <v>374</v>
      </c>
      <c r="E78" s="185" t="s">
        <v>920</v>
      </c>
      <c r="F78" s="185" t="s">
        <v>406</v>
      </c>
      <c r="G78" s="185" t="s">
        <v>399</v>
      </c>
      <c r="H78" s="185" t="s">
        <v>13</v>
      </c>
      <c r="I78" s="185">
        <v>202306</v>
      </c>
      <c r="J78" s="186">
        <v>202403</v>
      </c>
      <c r="K78" s="185">
        <v>202406</v>
      </c>
      <c r="L78" s="185" t="s">
        <v>14</v>
      </c>
      <c r="M78" s="185"/>
      <c r="N78" s="185"/>
      <c r="O78" s="185" t="s">
        <v>491</v>
      </c>
      <c r="P78" s="185" t="s">
        <v>378</v>
      </c>
      <c r="Q78" s="185" t="s">
        <v>379</v>
      </c>
      <c r="R78" s="185" t="s">
        <v>492</v>
      </c>
      <c r="S78" s="185" t="s">
        <v>493</v>
      </c>
      <c r="T78" s="185" t="s">
        <v>379</v>
      </c>
      <c r="U78" s="185" t="s">
        <v>379</v>
      </c>
      <c r="V78" s="185"/>
      <c r="W78" s="185" t="s">
        <v>15</v>
      </c>
      <c r="X78" s="185"/>
      <c r="Y78" s="185"/>
      <c r="Z78" s="185">
        <v>20600</v>
      </c>
      <c r="AA78" s="185">
        <v>10000</v>
      </c>
      <c r="AB78" s="185">
        <v>9</v>
      </c>
      <c r="AC78" s="185" t="s">
        <v>494</v>
      </c>
      <c r="AD78" s="185" t="s">
        <v>16</v>
      </c>
      <c r="AE78" s="185" t="s">
        <v>495</v>
      </c>
      <c r="AF78" s="185" t="s">
        <v>381</v>
      </c>
      <c r="AG78" s="185" t="s">
        <v>382</v>
      </c>
      <c r="AH78" s="185" t="s">
        <v>73</v>
      </c>
      <c r="AI78" s="185" t="s">
        <v>74</v>
      </c>
      <c r="AJ78" s="185" t="s">
        <v>496</v>
      </c>
      <c r="AK78" s="185">
        <v>13789526999</v>
      </c>
      <c r="AL78" s="185" t="s">
        <v>497</v>
      </c>
      <c r="AM78" s="186">
        <v>13088566668</v>
      </c>
      <c r="AN78" s="186">
        <v>25</v>
      </c>
      <c r="AO78" s="186"/>
      <c r="AP78" s="186"/>
      <c r="AQ78" s="186"/>
      <c r="AR78" s="186"/>
      <c r="AS78" s="186"/>
      <c r="AT78" s="186"/>
      <c r="AU78" s="186"/>
      <c r="AV78" s="186"/>
      <c r="AW78" s="186"/>
      <c r="AX78" s="236" t="s">
        <v>379</v>
      </c>
      <c r="AY78" s="236" t="s">
        <v>735</v>
      </c>
      <c r="AZ78" s="237" t="s">
        <v>498</v>
      </c>
      <c r="BA78" s="237"/>
      <c r="BB78" s="237"/>
      <c r="BC78" s="238" t="s">
        <v>386</v>
      </c>
      <c r="BD78" s="238"/>
      <c r="BE78" s="238"/>
      <c r="BF78" s="238"/>
      <c r="BG78" s="238"/>
      <c r="BH78" s="238"/>
      <c r="BI78" s="238"/>
      <c r="BJ78" s="238"/>
      <c r="BK78" s="238"/>
      <c r="BL78" s="239" t="str">
        <f t="shared" si="9"/>
        <v>办结</v>
      </c>
      <c r="BM78" s="239" t="s">
        <v>379</v>
      </c>
      <c r="BN78" s="239" t="s">
        <v>387</v>
      </c>
      <c r="BO78" s="239"/>
      <c r="BP78" s="239" t="s">
        <v>379</v>
      </c>
      <c r="BQ78" s="239" t="s">
        <v>388</v>
      </c>
      <c r="BR78" s="239" t="s">
        <v>389</v>
      </c>
      <c r="BS78" s="239" t="s">
        <v>379</v>
      </c>
      <c r="BT78" s="239" t="s">
        <v>390</v>
      </c>
      <c r="BU78" s="239"/>
      <c r="BV78" s="239"/>
      <c r="BW78" s="239"/>
      <c r="BX78" s="239" t="s">
        <v>394</v>
      </c>
      <c r="BY78" s="239" t="s">
        <v>394</v>
      </c>
      <c r="BZ78" s="239" t="s">
        <v>388</v>
      </c>
      <c r="CA78" s="239"/>
      <c r="CB78" s="239" t="s">
        <v>394</v>
      </c>
      <c r="CC78" s="239" t="s">
        <v>387</v>
      </c>
      <c r="CD78" s="239"/>
      <c r="CE78" s="239" t="s">
        <v>379</v>
      </c>
      <c r="CF78" s="239" t="s">
        <v>387</v>
      </c>
      <c r="CG78" s="239"/>
      <c r="CH78" s="239" t="s">
        <v>394</v>
      </c>
      <c r="CI78" s="239"/>
      <c r="CJ78" s="239"/>
      <c r="CK78" s="239" t="s">
        <v>394</v>
      </c>
      <c r="CL78" s="239"/>
      <c r="CM78" s="239"/>
      <c r="CN78" s="239" t="s">
        <v>394</v>
      </c>
      <c r="CO78" s="239"/>
      <c r="CP78" s="239"/>
      <c r="CQ78" s="239" t="s">
        <v>394</v>
      </c>
      <c r="CR78" s="239"/>
      <c r="CS78" s="239"/>
      <c r="CT78" s="221"/>
      <c r="CU78" s="221"/>
      <c r="CV78" s="221"/>
      <c r="CW78" s="221"/>
      <c r="CX78" s="221"/>
      <c r="CZ78" s="223">
        <f t="shared" si="10"/>
        <v>2.06</v>
      </c>
      <c r="DA78" s="223">
        <f t="shared" si="11"/>
        <v>1</v>
      </c>
    </row>
    <row r="79" s="179" customFormat="1" ht="74" hidden="1" customHeight="1" spans="1:102">
      <c r="A79" s="185">
        <v>72</v>
      </c>
      <c r="B79" s="185" t="s">
        <v>98</v>
      </c>
      <c r="C79" s="186" t="s">
        <v>515</v>
      </c>
      <c r="D79" s="186" t="s">
        <v>374</v>
      </c>
      <c r="E79" s="185" t="s">
        <v>414</v>
      </c>
      <c r="F79" s="185" t="s">
        <v>406</v>
      </c>
      <c r="G79" s="185"/>
      <c r="H79" s="185" t="s">
        <v>13</v>
      </c>
      <c r="I79" s="185">
        <v>202304</v>
      </c>
      <c r="J79" s="185">
        <v>202404</v>
      </c>
      <c r="K79" s="185">
        <v>202407</v>
      </c>
      <c r="L79" s="186" t="s">
        <v>95</v>
      </c>
      <c r="M79" s="186"/>
      <c r="N79" s="186"/>
      <c r="O79" s="186" t="s">
        <v>510</v>
      </c>
      <c r="P79" s="186"/>
      <c r="Q79" s="186"/>
      <c r="R79" s="186"/>
      <c r="S79" s="186" t="s">
        <v>510</v>
      </c>
      <c r="T79" s="185" t="s">
        <v>386</v>
      </c>
      <c r="U79" s="185" t="s">
        <v>379</v>
      </c>
      <c r="V79" s="186"/>
      <c r="W79" s="185" t="s">
        <v>69</v>
      </c>
      <c r="X79" s="185"/>
      <c r="Y79" s="185"/>
      <c r="Z79" s="185">
        <v>14839.82</v>
      </c>
      <c r="AA79" s="185">
        <v>8000</v>
      </c>
      <c r="AB79" s="185" t="s">
        <v>447</v>
      </c>
      <c r="AC79" s="185"/>
      <c r="AD79" s="185" t="s">
        <v>16</v>
      </c>
      <c r="AE79" s="185"/>
      <c r="AF79" s="185" t="s">
        <v>381</v>
      </c>
      <c r="AG79" s="185" t="s">
        <v>382</v>
      </c>
      <c r="AH79" s="185" t="s">
        <v>99</v>
      </c>
      <c r="AI79" s="185" t="s">
        <v>100</v>
      </c>
      <c r="AJ79" s="185"/>
      <c r="AK79" s="185"/>
      <c r="AL79" s="186" t="s">
        <v>516</v>
      </c>
      <c r="AM79" s="186">
        <v>18686145011</v>
      </c>
      <c r="AN79" s="186">
        <v>0</v>
      </c>
      <c r="AO79" s="186"/>
      <c r="AP79" s="186"/>
      <c r="AQ79" s="186"/>
      <c r="AR79" s="186"/>
      <c r="AS79" s="186"/>
      <c r="AT79" s="186"/>
      <c r="AU79" s="186"/>
      <c r="AV79" s="186"/>
      <c r="AW79" s="186"/>
      <c r="AX79" s="236" t="s">
        <v>379</v>
      </c>
      <c r="AY79" s="236" t="s">
        <v>720</v>
      </c>
      <c r="AZ79" s="237" t="s">
        <v>517</v>
      </c>
      <c r="BA79" s="237"/>
      <c r="BB79" s="237" t="s">
        <v>513</v>
      </c>
      <c r="BC79" s="238" t="s">
        <v>386</v>
      </c>
      <c r="BD79" s="238"/>
      <c r="BE79" s="238"/>
      <c r="BF79" s="238"/>
      <c r="BG79" s="238"/>
      <c r="BH79" s="238"/>
      <c r="BI79" s="238"/>
      <c r="BJ79" s="238"/>
      <c r="BK79" s="238"/>
      <c r="BL79" s="239" t="str">
        <f t="shared" si="9"/>
        <v>办结</v>
      </c>
      <c r="BM79" s="239" t="s">
        <v>379</v>
      </c>
      <c r="BN79" s="239" t="s">
        <v>387</v>
      </c>
      <c r="BO79" s="239"/>
      <c r="BP79" s="239" t="s">
        <v>394</v>
      </c>
      <c r="BQ79" s="239"/>
      <c r="BR79" s="239"/>
      <c r="BS79" s="239" t="s">
        <v>394</v>
      </c>
      <c r="BT79" s="239"/>
      <c r="BU79" s="239"/>
      <c r="BV79" s="239"/>
      <c r="BW79" s="239"/>
      <c r="BX79" s="239" t="s">
        <v>394</v>
      </c>
      <c r="BY79" s="239" t="s">
        <v>394</v>
      </c>
      <c r="BZ79" s="239"/>
      <c r="CA79" s="239"/>
      <c r="CB79" s="239" t="s">
        <v>379</v>
      </c>
      <c r="CC79" s="239" t="s">
        <v>387</v>
      </c>
      <c r="CD79" s="239"/>
      <c r="CE79" s="239" t="s">
        <v>379</v>
      </c>
      <c r="CF79" s="239" t="s">
        <v>387</v>
      </c>
      <c r="CG79" s="239"/>
      <c r="CH79" s="239" t="s">
        <v>394</v>
      </c>
      <c r="CI79" s="239"/>
      <c r="CJ79" s="239"/>
      <c r="CK79" s="239" t="s">
        <v>394</v>
      </c>
      <c r="CL79" s="239"/>
      <c r="CM79" s="239"/>
      <c r="CN79" s="239" t="s">
        <v>394</v>
      </c>
      <c r="CO79" s="239"/>
      <c r="CP79" s="239"/>
      <c r="CQ79" s="239" t="s">
        <v>394</v>
      </c>
      <c r="CR79" s="239"/>
      <c r="CS79" s="239"/>
      <c r="CT79" s="221" t="s">
        <v>386</v>
      </c>
      <c r="CU79" s="221"/>
      <c r="CV79" s="221"/>
      <c r="CW79" s="221"/>
      <c r="CX79" s="221"/>
    </row>
    <row r="80" s="179" customFormat="1" ht="74" hidden="1" customHeight="1" spans="1:98">
      <c r="A80" s="185">
        <v>73</v>
      </c>
      <c r="B80" s="185" t="s">
        <v>91</v>
      </c>
      <c r="C80" s="186" t="s">
        <v>921</v>
      </c>
      <c r="D80" s="186" t="s">
        <v>374</v>
      </c>
      <c r="E80" s="185" t="s">
        <v>503</v>
      </c>
      <c r="F80" s="185" t="s">
        <v>406</v>
      </c>
      <c r="G80" s="185"/>
      <c r="H80" s="185" t="s">
        <v>20</v>
      </c>
      <c r="I80" s="185">
        <v>202303</v>
      </c>
      <c r="J80" s="185">
        <v>202403</v>
      </c>
      <c r="K80" s="185">
        <v>202510</v>
      </c>
      <c r="L80" s="185" t="s">
        <v>14</v>
      </c>
      <c r="M80" s="185"/>
      <c r="N80" s="185"/>
      <c r="O80" s="185" t="s">
        <v>464</v>
      </c>
      <c r="P80" s="185" t="s">
        <v>465</v>
      </c>
      <c r="Q80" s="185" t="s">
        <v>379</v>
      </c>
      <c r="R80" s="185" t="s">
        <v>492</v>
      </c>
      <c r="S80" s="185" t="s">
        <v>466</v>
      </c>
      <c r="T80" s="185" t="s">
        <v>379</v>
      </c>
      <c r="U80" s="185" t="s">
        <v>386</v>
      </c>
      <c r="V80" s="185"/>
      <c r="W80" s="185" t="s">
        <v>57</v>
      </c>
      <c r="X80" s="185"/>
      <c r="Y80" s="185"/>
      <c r="Z80" s="185">
        <v>10550</v>
      </c>
      <c r="AA80" s="185">
        <v>6000</v>
      </c>
      <c r="AB80" s="185">
        <v>1.5</v>
      </c>
      <c r="AC80" s="185"/>
      <c r="AD80" s="185" t="s">
        <v>16</v>
      </c>
      <c r="AE80" s="185"/>
      <c r="AF80" s="185" t="s">
        <v>559</v>
      </c>
      <c r="AG80" s="185" t="s">
        <v>382</v>
      </c>
      <c r="AH80" s="185" t="s">
        <v>92</v>
      </c>
      <c r="AI80" s="185" t="s">
        <v>93</v>
      </c>
      <c r="AJ80" s="185"/>
      <c r="AK80" s="185"/>
      <c r="AL80" s="186" t="s">
        <v>786</v>
      </c>
      <c r="AM80" s="186">
        <v>13484722390</v>
      </c>
      <c r="AN80" s="186">
        <v>160</v>
      </c>
      <c r="AO80" s="186"/>
      <c r="AP80" s="186"/>
      <c r="AQ80" s="186"/>
      <c r="AR80" s="186"/>
      <c r="AS80" s="186"/>
      <c r="AT80" s="186"/>
      <c r="AU80" s="186"/>
      <c r="AV80" s="186"/>
      <c r="AW80" s="186"/>
      <c r="AX80" s="236" t="s">
        <v>386</v>
      </c>
      <c r="AY80" s="236" t="s">
        <v>788</v>
      </c>
      <c r="AZ80" s="237" t="s">
        <v>922</v>
      </c>
      <c r="BA80" s="237" t="s">
        <v>745</v>
      </c>
      <c r="BB80" s="237" t="s">
        <v>791</v>
      </c>
      <c r="BC80" s="238" t="s">
        <v>379</v>
      </c>
      <c r="BD80" s="238" t="s">
        <v>923</v>
      </c>
      <c r="BE80" s="238" t="s">
        <v>748</v>
      </c>
      <c r="BF80" s="238" t="s">
        <v>749</v>
      </c>
      <c r="BG80" s="238" t="s">
        <v>717</v>
      </c>
      <c r="BH80" s="238" t="s">
        <v>717</v>
      </c>
      <c r="BI80" s="238" t="s">
        <v>717</v>
      </c>
      <c r="BJ80" s="238" t="s">
        <v>717</v>
      </c>
      <c r="BK80" s="238" t="s">
        <v>924</v>
      </c>
      <c r="BL80" s="239" t="str">
        <f t="shared" si="9"/>
        <v/>
      </c>
      <c r="BM80" s="239" t="s">
        <v>379</v>
      </c>
      <c r="BN80" s="239" t="s">
        <v>387</v>
      </c>
      <c r="BO80" s="239"/>
      <c r="BP80" s="239" t="s">
        <v>394</v>
      </c>
      <c r="BQ80" s="239"/>
      <c r="BR80" s="239"/>
      <c r="BS80" s="239" t="s">
        <v>386</v>
      </c>
      <c r="BT80" s="239" t="s">
        <v>751</v>
      </c>
      <c r="BU80" s="239" t="s">
        <v>391</v>
      </c>
      <c r="BV80" s="238" t="s">
        <v>749</v>
      </c>
      <c r="BW80" s="238" t="s">
        <v>717</v>
      </c>
      <c r="BX80" s="239" t="s">
        <v>386</v>
      </c>
      <c r="BY80" s="239" t="s">
        <v>386</v>
      </c>
      <c r="BZ80" s="238" t="s">
        <v>388</v>
      </c>
      <c r="CA80" s="239" t="s">
        <v>925</v>
      </c>
      <c r="CB80" s="239" t="s">
        <v>394</v>
      </c>
      <c r="CC80" s="239"/>
      <c r="CD80" s="239"/>
      <c r="CE80" s="239" t="s">
        <v>394</v>
      </c>
      <c r="CF80" s="239"/>
      <c r="CG80" s="239"/>
      <c r="CH80" s="239" t="s">
        <v>394</v>
      </c>
      <c r="CI80" s="239"/>
      <c r="CJ80" s="239"/>
      <c r="CK80" s="239" t="s">
        <v>394</v>
      </c>
      <c r="CL80" s="239"/>
      <c r="CM80" s="239"/>
      <c r="CN80" s="239" t="s">
        <v>394</v>
      </c>
      <c r="CO80" s="239"/>
      <c r="CP80" s="239"/>
      <c r="CQ80" s="239" t="s">
        <v>394</v>
      </c>
      <c r="CR80" s="239"/>
      <c r="CS80" s="239"/>
      <c r="CT80" s="179" t="s">
        <v>926</v>
      </c>
    </row>
    <row r="81" s="179" customFormat="1" ht="74" hidden="1" customHeight="1" spans="1:102">
      <c r="A81" s="185">
        <v>74</v>
      </c>
      <c r="B81" s="185" t="s">
        <v>94</v>
      </c>
      <c r="C81" s="185" t="s">
        <v>509</v>
      </c>
      <c r="D81" s="186" t="s">
        <v>374</v>
      </c>
      <c r="E81" s="185" t="s">
        <v>414</v>
      </c>
      <c r="F81" s="185" t="s">
        <v>406</v>
      </c>
      <c r="G81" s="185"/>
      <c r="H81" s="185" t="s">
        <v>44</v>
      </c>
      <c r="I81" s="185">
        <v>202208</v>
      </c>
      <c r="J81" s="185">
        <v>202403</v>
      </c>
      <c r="K81" s="185">
        <v>202412</v>
      </c>
      <c r="L81" s="185" t="s">
        <v>95</v>
      </c>
      <c r="M81" s="185"/>
      <c r="N81" s="185"/>
      <c r="O81" s="185" t="s">
        <v>510</v>
      </c>
      <c r="P81" s="185"/>
      <c r="Q81" s="185"/>
      <c r="R81" s="185"/>
      <c r="S81" s="186" t="s">
        <v>510</v>
      </c>
      <c r="T81" s="185" t="s">
        <v>386</v>
      </c>
      <c r="U81" s="185" t="s">
        <v>379</v>
      </c>
      <c r="V81" s="185"/>
      <c r="W81" s="185" t="s">
        <v>69</v>
      </c>
      <c r="X81" s="185"/>
      <c r="Y81" s="185"/>
      <c r="Z81" s="185">
        <v>15190.36</v>
      </c>
      <c r="AA81" s="185">
        <v>5000</v>
      </c>
      <c r="AB81" s="185" t="s">
        <v>447</v>
      </c>
      <c r="AC81" s="185" t="s">
        <v>511</v>
      </c>
      <c r="AD81" s="185" t="s">
        <v>16</v>
      </c>
      <c r="AE81" s="185" t="s">
        <v>381</v>
      </c>
      <c r="AF81" s="185" t="s">
        <v>381</v>
      </c>
      <c r="AG81" s="185" t="s">
        <v>382</v>
      </c>
      <c r="AH81" s="185" t="s">
        <v>96</v>
      </c>
      <c r="AI81" s="185" t="s">
        <v>97</v>
      </c>
      <c r="AJ81" s="185" t="s">
        <v>406</v>
      </c>
      <c r="AK81" s="185">
        <v>13904725427</v>
      </c>
      <c r="AL81" s="185" t="s">
        <v>414</v>
      </c>
      <c r="AM81" s="185">
        <v>13848529557</v>
      </c>
      <c r="AN81" s="185"/>
      <c r="AO81" s="185"/>
      <c r="AP81" s="185"/>
      <c r="AQ81" s="186"/>
      <c r="AR81" s="186"/>
      <c r="AS81" s="185"/>
      <c r="AT81" s="186"/>
      <c r="AU81" s="186"/>
      <c r="AV81" s="186"/>
      <c r="AW81" s="186"/>
      <c r="AX81" s="236" t="s">
        <v>379</v>
      </c>
      <c r="AY81" s="236"/>
      <c r="AZ81" s="237" t="s">
        <v>512</v>
      </c>
      <c r="BA81" s="237"/>
      <c r="BB81" s="237" t="s">
        <v>513</v>
      </c>
      <c r="BC81" s="238" t="s">
        <v>386</v>
      </c>
      <c r="BD81" s="238"/>
      <c r="BE81" s="238"/>
      <c r="BF81" s="238"/>
      <c r="BG81" s="238"/>
      <c r="BH81" s="238"/>
      <c r="BI81" s="238"/>
      <c r="BJ81" s="238"/>
      <c r="BK81" s="238"/>
      <c r="BL81" s="239" t="str">
        <f t="shared" si="9"/>
        <v>办结</v>
      </c>
      <c r="BM81" s="238" t="s">
        <v>379</v>
      </c>
      <c r="BN81" s="238" t="s">
        <v>387</v>
      </c>
      <c r="BO81" s="238"/>
      <c r="BP81" s="238" t="s">
        <v>379</v>
      </c>
      <c r="BQ81" s="238" t="s">
        <v>388</v>
      </c>
      <c r="BR81" s="238" t="s">
        <v>389</v>
      </c>
      <c r="BS81" s="238" t="s">
        <v>379</v>
      </c>
      <c r="BT81" s="239" t="s">
        <v>390</v>
      </c>
      <c r="BU81" s="238"/>
      <c r="BV81" s="238"/>
      <c r="BW81" s="238"/>
      <c r="BX81" s="239" t="s">
        <v>394</v>
      </c>
      <c r="BY81" s="239" t="s">
        <v>394</v>
      </c>
      <c r="BZ81" s="238" t="s">
        <v>388</v>
      </c>
      <c r="CA81" s="238"/>
      <c r="CB81" s="238" t="s">
        <v>379</v>
      </c>
      <c r="CC81" s="238" t="s">
        <v>387</v>
      </c>
      <c r="CD81" s="238"/>
      <c r="CE81" s="238" t="s">
        <v>379</v>
      </c>
      <c r="CF81" s="238" t="s">
        <v>387</v>
      </c>
      <c r="CG81" s="238"/>
      <c r="CH81" s="238" t="s">
        <v>394</v>
      </c>
      <c r="CI81" s="238"/>
      <c r="CJ81" s="238"/>
      <c r="CK81" s="238" t="s">
        <v>394</v>
      </c>
      <c r="CL81" s="238"/>
      <c r="CM81" s="238"/>
      <c r="CN81" s="238" t="s">
        <v>394</v>
      </c>
      <c r="CO81" s="238"/>
      <c r="CP81" s="238"/>
      <c r="CQ81" s="238" t="s">
        <v>394</v>
      </c>
      <c r="CR81" s="238"/>
      <c r="CS81" s="238"/>
      <c r="CT81" s="227" t="s">
        <v>514</v>
      </c>
      <c r="CU81" s="221"/>
      <c r="CV81" s="221"/>
      <c r="CW81" s="221"/>
      <c r="CX81" s="221"/>
    </row>
    <row r="82" s="179" customFormat="1" ht="74" hidden="1" customHeight="1" spans="1:102">
      <c r="A82" s="185">
        <v>75</v>
      </c>
      <c r="B82" s="185" t="s">
        <v>101</v>
      </c>
      <c r="C82" s="186" t="s">
        <v>518</v>
      </c>
      <c r="D82" s="186" t="s">
        <v>374</v>
      </c>
      <c r="E82" s="185" t="s">
        <v>414</v>
      </c>
      <c r="F82" s="185" t="s">
        <v>406</v>
      </c>
      <c r="G82" s="185"/>
      <c r="H82" s="185" t="s">
        <v>13</v>
      </c>
      <c r="I82" s="185">
        <v>202309</v>
      </c>
      <c r="J82" s="185">
        <v>202403</v>
      </c>
      <c r="K82" s="186">
        <v>202411</v>
      </c>
      <c r="L82" s="186" t="s">
        <v>95</v>
      </c>
      <c r="M82" s="186"/>
      <c r="N82" s="186"/>
      <c r="O82" s="186" t="s">
        <v>510</v>
      </c>
      <c r="P82" s="186"/>
      <c r="Q82" s="186"/>
      <c r="R82" s="186"/>
      <c r="S82" s="186" t="s">
        <v>510</v>
      </c>
      <c r="T82" s="185" t="s">
        <v>386</v>
      </c>
      <c r="U82" s="185" t="s">
        <v>379</v>
      </c>
      <c r="V82" s="185" t="s">
        <v>519</v>
      </c>
      <c r="W82" s="185" t="s">
        <v>69</v>
      </c>
      <c r="X82" s="185"/>
      <c r="Y82" s="185">
        <v>9000</v>
      </c>
      <c r="Z82" s="185">
        <v>9987.49</v>
      </c>
      <c r="AA82" s="185">
        <v>5000</v>
      </c>
      <c r="AB82" s="185" t="s">
        <v>447</v>
      </c>
      <c r="AC82" s="185"/>
      <c r="AD82" s="185" t="s">
        <v>16</v>
      </c>
      <c r="AE82" s="185"/>
      <c r="AF82" s="185" t="s">
        <v>381</v>
      </c>
      <c r="AG82" s="185" t="s">
        <v>382</v>
      </c>
      <c r="AH82" s="185" t="s">
        <v>102</v>
      </c>
      <c r="AI82" s="185" t="s">
        <v>97</v>
      </c>
      <c r="AJ82" s="185" t="s">
        <v>520</v>
      </c>
      <c r="AK82" s="185" t="s">
        <v>521</v>
      </c>
      <c r="AL82" s="185" t="s">
        <v>414</v>
      </c>
      <c r="AM82" s="185">
        <v>13848529557</v>
      </c>
      <c r="AN82" s="185"/>
      <c r="AO82" s="185"/>
      <c r="AP82" s="185"/>
      <c r="AQ82" s="185"/>
      <c r="AR82" s="185"/>
      <c r="AS82" s="185"/>
      <c r="AT82" s="186"/>
      <c r="AU82" s="186"/>
      <c r="AV82" s="186"/>
      <c r="AW82" s="186"/>
      <c r="AX82" s="236" t="s">
        <v>379</v>
      </c>
      <c r="AY82" s="236" t="s">
        <v>720</v>
      </c>
      <c r="AZ82" s="237" t="s">
        <v>522</v>
      </c>
      <c r="BA82" s="237"/>
      <c r="BB82" s="237" t="s">
        <v>513</v>
      </c>
      <c r="BC82" s="238" t="s">
        <v>386</v>
      </c>
      <c r="BD82" s="238"/>
      <c r="BE82" s="238"/>
      <c r="BF82" s="238"/>
      <c r="BG82" s="238"/>
      <c r="BH82" s="238"/>
      <c r="BI82" s="238"/>
      <c r="BJ82" s="238"/>
      <c r="BK82" s="238"/>
      <c r="BL82" s="239" t="str">
        <f t="shared" si="9"/>
        <v>办结</v>
      </c>
      <c r="BM82" s="238" t="s">
        <v>379</v>
      </c>
      <c r="BN82" s="238" t="s">
        <v>387</v>
      </c>
      <c r="BO82" s="239"/>
      <c r="BP82" s="239" t="s">
        <v>394</v>
      </c>
      <c r="BQ82" s="238"/>
      <c r="BR82" s="238"/>
      <c r="BS82" s="239" t="s">
        <v>394</v>
      </c>
      <c r="BT82" s="239"/>
      <c r="BU82" s="239"/>
      <c r="BV82" s="239"/>
      <c r="BW82" s="239"/>
      <c r="BX82" s="239" t="s">
        <v>394</v>
      </c>
      <c r="BY82" s="239" t="s">
        <v>394</v>
      </c>
      <c r="BZ82" s="238"/>
      <c r="CA82" s="238"/>
      <c r="CB82" s="238" t="s">
        <v>394</v>
      </c>
      <c r="CC82" s="238"/>
      <c r="CD82" s="239"/>
      <c r="CE82" s="238" t="s">
        <v>394</v>
      </c>
      <c r="CF82" s="238"/>
      <c r="CG82" s="239"/>
      <c r="CH82" s="238" t="s">
        <v>394</v>
      </c>
      <c r="CI82" s="238"/>
      <c r="CJ82" s="239"/>
      <c r="CK82" s="238" t="s">
        <v>394</v>
      </c>
      <c r="CL82" s="238"/>
      <c r="CM82" s="239"/>
      <c r="CN82" s="238" t="s">
        <v>394</v>
      </c>
      <c r="CO82" s="238"/>
      <c r="CP82" s="239"/>
      <c r="CQ82" s="238" t="s">
        <v>394</v>
      </c>
      <c r="CR82" s="238"/>
      <c r="CS82" s="239"/>
      <c r="CT82" s="221"/>
      <c r="CU82" s="221"/>
      <c r="CV82" s="221"/>
      <c r="CW82" s="221"/>
      <c r="CX82" s="221"/>
    </row>
    <row r="83" s="179" customFormat="1" ht="74" hidden="1" customHeight="1" spans="1:102">
      <c r="A83" s="185">
        <v>76</v>
      </c>
      <c r="B83" s="185" t="s">
        <v>103</v>
      </c>
      <c r="C83" s="185" t="s">
        <v>523</v>
      </c>
      <c r="D83" s="186" t="s">
        <v>374</v>
      </c>
      <c r="E83" s="185" t="s">
        <v>414</v>
      </c>
      <c r="F83" s="185" t="s">
        <v>406</v>
      </c>
      <c r="G83" s="185"/>
      <c r="H83" s="185" t="s">
        <v>13</v>
      </c>
      <c r="I83" s="185"/>
      <c r="J83" s="185">
        <v>202402</v>
      </c>
      <c r="K83" s="185">
        <v>202405</v>
      </c>
      <c r="L83" s="185" t="s">
        <v>95</v>
      </c>
      <c r="M83" s="185"/>
      <c r="N83" s="185"/>
      <c r="O83" s="185" t="s">
        <v>510</v>
      </c>
      <c r="P83" s="185"/>
      <c r="Q83" s="185"/>
      <c r="R83" s="185"/>
      <c r="S83" s="186" t="s">
        <v>510</v>
      </c>
      <c r="T83" s="186" t="s">
        <v>386</v>
      </c>
      <c r="U83" s="185" t="s">
        <v>379</v>
      </c>
      <c r="V83" s="185"/>
      <c r="W83" s="185" t="s">
        <v>69</v>
      </c>
      <c r="X83" s="185"/>
      <c r="Y83" s="185"/>
      <c r="Z83" s="185">
        <v>6750</v>
      </c>
      <c r="AA83" s="185">
        <v>2000</v>
      </c>
      <c r="AB83" s="185" t="s">
        <v>447</v>
      </c>
      <c r="AC83" s="185"/>
      <c r="AD83" s="185" t="s">
        <v>16</v>
      </c>
      <c r="AE83" s="185"/>
      <c r="AF83" s="185" t="s">
        <v>381</v>
      </c>
      <c r="AG83" s="185" t="s">
        <v>382</v>
      </c>
      <c r="AH83" s="185" t="s">
        <v>104</v>
      </c>
      <c r="AI83" s="185" t="s">
        <v>100</v>
      </c>
      <c r="AJ83" s="185"/>
      <c r="AK83" s="185"/>
      <c r="AL83" s="185" t="s">
        <v>516</v>
      </c>
      <c r="AM83" s="185">
        <v>18686145011</v>
      </c>
      <c r="AN83" s="185"/>
      <c r="AO83" s="185"/>
      <c r="AP83" s="185"/>
      <c r="AQ83" s="186"/>
      <c r="AR83" s="186"/>
      <c r="AS83" s="185"/>
      <c r="AT83" s="186"/>
      <c r="AU83" s="186"/>
      <c r="AV83" s="186"/>
      <c r="AW83" s="186"/>
      <c r="AX83" s="236" t="s">
        <v>379</v>
      </c>
      <c r="AY83" s="236" t="s">
        <v>720</v>
      </c>
      <c r="AZ83" s="237" t="s">
        <v>524</v>
      </c>
      <c r="BA83" s="237"/>
      <c r="BB83" s="237" t="s">
        <v>513</v>
      </c>
      <c r="BC83" s="238" t="s">
        <v>386</v>
      </c>
      <c r="BD83" s="238"/>
      <c r="BE83" s="238"/>
      <c r="BF83" s="238"/>
      <c r="BG83" s="238"/>
      <c r="BH83" s="238"/>
      <c r="BI83" s="238"/>
      <c r="BJ83" s="238"/>
      <c r="BK83" s="238"/>
      <c r="BL83" s="239" t="str">
        <f t="shared" si="9"/>
        <v>办结</v>
      </c>
      <c r="BM83" s="238" t="s">
        <v>379</v>
      </c>
      <c r="BN83" s="238" t="s">
        <v>387</v>
      </c>
      <c r="BO83" s="238"/>
      <c r="BP83" s="238" t="s">
        <v>394</v>
      </c>
      <c r="BQ83" s="238"/>
      <c r="BR83" s="238"/>
      <c r="BS83" s="238" t="s">
        <v>394</v>
      </c>
      <c r="BT83" s="238"/>
      <c r="BU83" s="238"/>
      <c r="BV83" s="238"/>
      <c r="BW83" s="238"/>
      <c r="BX83" s="239" t="s">
        <v>394</v>
      </c>
      <c r="BY83" s="239" t="s">
        <v>394</v>
      </c>
      <c r="BZ83" s="238"/>
      <c r="CA83" s="238"/>
      <c r="CB83" s="238" t="s">
        <v>379</v>
      </c>
      <c r="CC83" s="238" t="s">
        <v>387</v>
      </c>
      <c r="CD83" s="238"/>
      <c r="CE83" s="238" t="s">
        <v>379</v>
      </c>
      <c r="CF83" s="238" t="s">
        <v>387</v>
      </c>
      <c r="CG83" s="238"/>
      <c r="CH83" s="238" t="s">
        <v>394</v>
      </c>
      <c r="CI83" s="238"/>
      <c r="CJ83" s="238"/>
      <c r="CK83" s="238" t="s">
        <v>394</v>
      </c>
      <c r="CL83" s="238"/>
      <c r="CM83" s="238"/>
      <c r="CN83" s="238" t="s">
        <v>394</v>
      </c>
      <c r="CO83" s="238"/>
      <c r="CP83" s="238"/>
      <c r="CQ83" s="238" t="s">
        <v>394</v>
      </c>
      <c r="CR83" s="238"/>
      <c r="CS83" s="238"/>
      <c r="CT83" s="227" t="s">
        <v>525</v>
      </c>
      <c r="CU83" s="227"/>
      <c r="CV83" s="227"/>
      <c r="CW83" s="227"/>
      <c r="CX83" s="227"/>
    </row>
    <row r="84" s="179" customFormat="1" ht="74" hidden="1" customHeight="1" spans="1:102">
      <c r="A84" s="185">
        <v>77</v>
      </c>
      <c r="B84" s="185" t="s">
        <v>105</v>
      </c>
      <c r="C84" s="186" t="s">
        <v>526</v>
      </c>
      <c r="D84" s="186" t="s">
        <v>482</v>
      </c>
      <c r="E84" s="185" t="s">
        <v>483</v>
      </c>
      <c r="F84" s="185" t="s">
        <v>484</v>
      </c>
      <c r="G84" s="185"/>
      <c r="H84" s="185" t="s">
        <v>37</v>
      </c>
      <c r="I84" s="185">
        <v>202205</v>
      </c>
      <c r="J84" s="185">
        <v>202404</v>
      </c>
      <c r="K84" s="185">
        <v>202410</v>
      </c>
      <c r="L84" s="185" t="s">
        <v>14</v>
      </c>
      <c r="M84" s="185"/>
      <c r="N84" s="185"/>
      <c r="O84" s="185" t="s">
        <v>485</v>
      </c>
      <c r="P84" s="185"/>
      <c r="Q84" s="185"/>
      <c r="R84" s="185"/>
      <c r="S84" s="185" t="s">
        <v>485</v>
      </c>
      <c r="T84" s="186" t="s">
        <v>386</v>
      </c>
      <c r="U84" s="185" t="s">
        <v>379</v>
      </c>
      <c r="V84" s="185"/>
      <c r="W84" s="185" t="s">
        <v>106</v>
      </c>
      <c r="X84" s="185"/>
      <c r="Y84" s="185"/>
      <c r="Z84" s="185">
        <v>150000</v>
      </c>
      <c r="AA84" s="185">
        <v>50000</v>
      </c>
      <c r="AB84" s="185" t="s">
        <v>447</v>
      </c>
      <c r="AC84" s="185"/>
      <c r="AD84" s="185" t="s">
        <v>16</v>
      </c>
      <c r="AE84" s="185"/>
      <c r="AF84" s="185" t="s">
        <v>381</v>
      </c>
      <c r="AG84" s="185" t="s">
        <v>382</v>
      </c>
      <c r="AH84" s="185" t="s">
        <v>107</v>
      </c>
      <c r="AI84" s="185" t="s">
        <v>108</v>
      </c>
      <c r="AJ84" s="185"/>
      <c r="AK84" s="185"/>
      <c r="AL84" s="186" t="s">
        <v>527</v>
      </c>
      <c r="AM84" s="186">
        <v>15810358358</v>
      </c>
      <c r="AN84" s="186">
        <v>135</v>
      </c>
      <c r="AO84" s="186"/>
      <c r="AP84" s="186"/>
      <c r="AQ84" s="186"/>
      <c r="AR84" s="186"/>
      <c r="AS84" s="186"/>
      <c r="AT84" s="186"/>
      <c r="AU84" s="186"/>
      <c r="AV84" s="186"/>
      <c r="AW84" s="186"/>
      <c r="AX84" s="236" t="s">
        <v>379</v>
      </c>
      <c r="AY84" s="242" t="s">
        <v>831</v>
      </c>
      <c r="AZ84" s="237" t="s">
        <v>528</v>
      </c>
      <c r="BA84" s="237"/>
      <c r="BB84" s="237"/>
      <c r="BC84" s="238" t="s">
        <v>386</v>
      </c>
      <c r="BD84" s="238"/>
      <c r="BE84" s="238"/>
      <c r="BF84" s="238"/>
      <c r="BG84" s="238"/>
      <c r="BH84" s="238"/>
      <c r="BI84" s="238"/>
      <c r="BJ84" s="238"/>
      <c r="BK84" s="238"/>
      <c r="BL84" s="239" t="s">
        <v>488</v>
      </c>
      <c r="BM84" s="239" t="s">
        <v>379</v>
      </c>
      <c r="BN84" s="239" t="s">
        <v>387</v>
      </c>
      <c r="BO84" s="239"/>
      <c r="BP84" s="239" t="s">
        <v>379</v>
      </c>
      <c r="BQ84" s="239" t="s">
        <v>388</v>
      </c>
      <c r="BR84" s="239" t="s">
        <v>389</v>
      </c>
      <c r="BS84" s="239" t="s">
        <v>379</v>
      </c>
      <c r="BT84" s="239" t="s">
        <v>390</v>
      </c>
      <c r="BU84" s="239"/>
      <c r="BV84" s="239"/>
      <c r="BW84" s="239"/>
      <c r="BX84" s="239" t="s">
        <v>394</v>
      </c>
      <c r="BY84" s="239" t="s">
        <v>394</v>
      </c>
      <c r="BZ84" s="239" t="s">
        <v>388</v>
      </c>
      <c r="CA84" s="239"/>
      <c r="CB84" s="239" t="s">
        <v>379</v>
      </c>
      <c r="CC84" s="239" t="s">
        <v>387</v>
      </c>
      <c r="CD84" s="239"/>
      <c r="CE84" s="239" t="s">
        <v>379</v>
      </c>
      <c r="CF84" s="239" t="s">
        <v>387</v>
      </c>
      <c r="CG84" s="239"/>
      <c r="CH84" s="239" t="s">
        <v>394</v>
      </c>
      <c r="CI84" s="239"/>
      <c r="CJ84" s="239"/>
      <c r="CK84" s="239" t="s">
        <v>394</v>
      </c>
      <c r="CL84" s="239"/>
      <c r="CM84" s="239"/>
      <c r="CN84" s="239" t="s">
        <v>394</v>
      </c>
      <c r="CO84" s="239"/>
      <c r="CP84" s="239"/>
      <c r="CQ84" s="239" t="s">
        <v>379</v>
      </c>
      <c r="CR84" s="239" t="s">
        <v>388</v>
      </c>
      <c r="CS84" s="239"/>
      <c r="CT84" s="221" t="s">
        <v>386</v>
      </c>
      <c r="CU84" s="221"/>
      <c r="CV84" s="221"/>
      <c r="CW84" s="221"/>
      <c r="CX84" s="221"/>
    </row>
    <row r="85" s="179" customFormat="1" ht="74" hidden="1" customHeight="1" spans="1:102">
      <c r="A85" s="185">
        <v>78</v>
      </c>
      <c r="B85" s="185" t="s">
        <v>109</v>
      </c>
      <c r="C85" s="186" t="s">
        <v>529</v>
      </c>
      <c r="D85" s="186" t="s">
        <v>482</v>
      </c>
      <c r="E85" s="185" t="s">
        <v>483</v>
      </c>
      <c r="F85" s="185" t="s">
        <v>484</v>
      </c>
      <c r="G85" s="185"/>
      <c r="H85" s="185" t="s">
        <v>44</v>
      </c>
      <c r="I85" s="185">
        <v>202204</v>
      </c>
      <c r="J85" s="185">
        <v>202404</v>
      </c>
      <c r="K85" s="185">
        <v>202410</v>
      </c>
      <c r="L85" s="185" t="s">
        <v>14</v>
      </c>
      <c r="M85" s="185"/>
      <c r="N85" s="185"/>
      <c r="O85" s="185" t="s">
        <v>485</v>
      </c>
      <c r="P85" s="185"/>
      <c r="Q85" s="185"/>
      <c r="R85" s="185"/>
      <c r="S85" s="185" t="s">
        <v>485</v>
      </c>
      <c r="T85" s="186" t="s">
        <v>386</v>
      </c>
      <c r="U85" s="185" t="s">
        <v>379</v>
      </c>
      <c r="V85" s="185"/>
      <c r="W85" s="185" t="s">
        <v>106</v>
      </c>
      <c r="X85" s="185"/>
      <c r="Y85" s="185"/>
      <c r="Z85" s="185">
        <v>90000</v>
      </c>
      <c r="AA85" s="185">
        <v>50000</v>
      </c>
      <c r="AB85" s="185" t="s">
        <v>447</v>
      </c>
      <c r="AC85" s="185"/>
      <c r="AD85" s="185" t="s">
        <v>16</v>
      </c>
      <c r="AE85" s="185"/>
      <c r="AF85" s="185" t="s">
        <v>381</v>
      </c>
      <c r="AG85" s="185" t="s">
        <v>382</v>
      </c>
      <c r="AH85" s="185" t="s">
        <v>110</v>
      </c>
      <c r="AI85" s="185" t="s">
        <v>111</v>
      </c>
      <c r="AJ85" s="185"/>
      <c r="AK85" s="185"/>
      <c r="AL85" s="186" t="s">
        <v>530</v>
      </c>
      <c r="AM85" s="186">
        <v>18655382958</v>
      </c>
      <c r="AN85" s="186" t="s">
        <v>531</v>
      </c>
      <c r="AO85" s="186"/>
      <c r="AP85" s="186"/>
      <c r="AQ85" s="186"/>
      <c r="AR85" s="186"/>
      <c r="AS85" s="186"/>
      <c r="AT85" s="186"/>
      <c r="AU85" s="186"/>
      <c r="AV85" s="186"/>
      <c r="AW85" s="186"/>
      <c r="AX85" s="236" t="s">
        <v>379</v>
      </c>
      <c r="AY85" s="242"/>
      <c r="AZ85" s="237" t="s">
        <v>532</v>
      </c>
      <c r="BA85" s="237"/>
      <c r="BB85" s="237"/>
      <c r="BC85" s="238" t="s">
        <v>386</v>
      </c>
      <c r="BD85" s="238"/>
      <c r="BE85" s="238"/>
      <c r="BF85" s="238"/>
      <c r="BG85" s="238"/>
      <c r="BH85" s="238"/>
      <c r="BI85" s="238"/>
      <c r="BJ85" s="238"/>
      <c r="BK85" s="238"/>
      <c r="BL85" s="239" t="s">
        <v>488</v>
      </c>
      <c r="BM85" s="239" t="s">
        <v>379</v>
      </c>
      <c r="BN85" s="239" t="s">
        <v>387</v>
      </c>
      <c r="BO85" s="239"/>
      <c r="BP85" s="239" t="s">
        <v>379</v>
      </c>
      <c r="BQ85" s="239" t="s">
        <v>388</v>
      </c>
      <c r="BR85" s="239" t="s">
        <v>389</v>
      </c>
      <c r="BS85" s="239" t="s">
        <v>379</v>
      </c>
      <c r="BT85" s="239" t="s">
        <v>390</v>
      </c>
      <c r="BU85" s="239"/>
      <c r="BV85" s="239"/>
      <c r="BW85" s="239"/>
      <c r="BX85" s="239" t="s">
        <v>394</v>
      </c>
      <c r="BY85" s="239" t="s">
        <v>394</v>
      </c>
      <c r="BZ85" s="239" t="s">
        <v>388</v>
      </c>
      <c r="CA85" s="239"/>
      <c r="CB85" s="239" t="s">
        <v>379</v>
      </c>
      <c r="CC85" s="239" t="s">
        <v>387</v>
      </c>
      <c r="CD85" s="239"/>
      <c r="CE85" s="239" t="s">
        <v>379</v>
      </c>
      <c r="CF85" s="239" t="s">
        <v>387</v>
      </c>
      <c r="CG85" s="239"/>
      <c r="CH85" s="239" t="s">
        <v>394</v>
      </c>
      <c r="CI85" s="239"/>
      <c r="CJ85" s="239"/>
      <c r="CK85" s="239" t="s">
        <v>394</v>
      </c>
      <c r="CL85" s="239"/>
      <c r="CM85" s="239"/>
      <c r="CN85" s="239" t="s">
        <v>394</v>
      </c>
      <c r="CO85" s="239"/>
      <c r="CP85" s="239"/>
      <c r="CQ85" s="239" t="s">
        <v>379</v>
      </c>
      <c r="CR85" s="239" t="s">
        <v>388</v>
      </c>
      <c r="CS85" s="239"/>
      <c r="CT85" s="221" t="s">
        <v>386</v>
      </c>
      <c r="CU85" s="221"/>
      <c r="CV85" s="221"/>
      <c r="CW85" s="221"/>
      <c r="CX85" s="221"/>
    </row>
    <row r="86" s="179" customFormat="1" ht="74" hidden="1" customHeight="1" spans="1:102">
      <c r="A86" s="185">
        <v>79</v>
      </c>
      <c r="B86" s="185" t="s">
        <v>115</v>
      </c>
      <c r="C86" s="186" t="s">
        <v>536</v>
      </c>
      <c r="D86" s="186" t="s">
        <v>482</v>
      </c>
      <c r="E86" s="185" t="s">
        <v>483</v>
      </c>
      <c r="F86" s="185" t="s">
        <v>484</v>
      </c>
      <c r="G86" s="185" t="s">
        <v>463</v>
      </c>
      <c r="H86" s="185" t="s">
        <v>13</v>
      </c>
      <c r="I86" s="185">
        <v>202302</v>
      </c>
      <c r="J86" s="185">
        <v>202404</v>
      </c>
      <c r="K86" s="185">
        <v>202511</v>
      </c>
      <c r="L86" s="185" t="s">
        <v>14</v>
      </c>
      <c r="M86" s="185"/>
      <c r="N86" s="185"/>
      <c r="O86" s="185" t="s">
        <v>485</v>
      </c>
      <c r="P86" s="185"/>
      <c r="Q86" s="185"/>
      <c r="R86" s="185"/>
      <c r="S86" s="185" t="s">
        <v>485</v>
      </c>
      <c r="T86" s="186" t="s">
        <v>386</v>
      </c>
      <c r="U86" s="185" t="s">
        <v>379</v>
      </c>
      <c r="V86" s="185"/>
      <c r="W86" s="185" t="s">
        <v>106</v>
      </c>
      <c r="X86" s="185"/>
      <c r="Y86" s="185"/>
      <c r="Z86" s="185">
        <v>80000</v>
      </c>
      <c r="AA86" s="185">
        <v>40000</v>
      </c>
      <c r="AB86" s="185" t="s">
        <v>447</v>
      </c>
      <c r="AC86" s="185"/>
      <c r="AD86" s="185" t="s">
        <v>16</v>
      </c>
      <c r="AE86" s="185"/>
      <c r="AF86" s="185" t="s">
        <v>381</v>
      </c>
      <c r="AG86" s="185" t="s">
        <v>382</v>
      </c>
      <c r="AH86" s="185" t="s">
        <v>116</v>
      </c>
      <c r="AI86" s="185" t="s">
        <v>117</v>
      </c>
      <c r="AJ86" s="185"/>
      <c r="AK86" s="185"/>
      <c r="AL86" s="186" t="s">
        <v>537</v>
      </c>
      <c r="AM86" s="186">
        <v>18647214678</v>
      </c>
      <c r="AN86" s="186" t="s">
        <v>538</v>
      </c>
      <c r="AO86" s="186"/>
      <c r="AP86" s="186"/>
      <c r="AQ86" s="186"/>
      <c r="AR86" s="186"/>
      <c r="AS86" s="186"/>
      <c r="AT86" s="186"/>
      <c r="AU86" s="186"/>
      <c r="AV86" s="186"/>
      <c r="AW86" s="186"/>
      <c r="AX86" s="236" t="s">
        <v>379</v>
      </c>
      <c r="AY86" s="242" t="s">
        <v>831</v>
      </c>
      <c r="AZ86" s="237" t="s">
        <v>539</v>
      </c>
      <c r="BA86" s="237"/>
      <c r="BB86" s="237"/>
      <c r="BC86" s="238" t="s">
        <v>386</v>
      </c>
      <c r="BD86" s="238"/>
      <c r="BE86" s="238"/>
      <c r="BF86" s="238"/>
      <c r="BG86" s="238"/>
      <c r="BH86" s="238"/>
      <c r="BI86" s="238"/>
      <c r="BJ86" s="238"/>
      <c r="BK86" s="238"/>
      <c r="BL86" s="239" t="s">
        <v>488</v>
      </c>
      <c r="BM86" s="239" t="s">
        <v>379</v>
      </c>
      <c r="BN86" s="239" t="s">
        <v>387</v>
      </c>
      <c r="BO86" s="239"/>
      <c r="BP86" s="239" t="s">
        <v>379</v>
      </c>
      <c r="BQ86" s="239" t="s">
        <v>388</v>
      </c>
      <c r="BR86" s="239" t="s">
        <v>389</v>
      </c>
      <c r="BS86" s="239" t="s">
        <v>379</v>
      </c>
      <c r="BT86" s="239" t="s">
        <v>390</v>
      </c>
      <c r="BU86" s="239"/>
      <c r="BV86" s="239"/>
      <c r="BW86" s="239"/>
      <c r="BX86" s="239" t="s">
        <v>394</v>
      </c>
      <c r="BY86" s="239" t="s">
        <v>394</v>
      </c>
      <c r="BZ86" s="239" t="s">
        <v>388</v>
      </c>
      <c r="CA86" s="239"/>
      <c r="CB86" s="239" t="s">
        <v>394</v>
      </c>
      <c r="CC86" s="239"/>
      <c r="CD86" s="239"/>
      <c r="CE86" s="239" t="s">
        <v>394</v>
      </c>
      <c r="CF86" s="239"/>
      <c r="CG86" s="239"/>
      <c r="CH86" s="239" t="s">
        <v>394</v>
      </c>
      <c r="CI86" s="239"/>
      <c r="CJ86" s="239"/>
      <c r="CK86" s="239" t="s">
        <v>394</v>
      </c>
      <c r="CL86" s="239"/>
      <c r="CM86" s="239"/>
      <c r="CN86" s="239" t="s">
        <v>394</v>
      </c>
      <c r="CO86" s="239"/>
      <c r="CP86" s="239"/>
      <c r="CQ86" s="239" t="s">
        <v>379</v>
      </c>
      <c r="CR86" s="239" t="s">
        <v>388</v>
      </c>
      <c r="CS86" s="239"/>
      <c r="CT86" s="221" t="s">
        <v>386</v>
      </c>
      <c r="CU86" s="221"/>
      <c r="CV86" s="221"/>
      <c r="CW86" s="221"/>
      <c r="CX86" s="221"/>
    </row>
    <row r="87" s="179" customFormat="1" ht="74" hidden="1" customHeight="1" spans="1:98">
      <c r="A87" s="185">
        <v>80</v>
      </c>
      <c r="B87" s="185" t="s">
        <v>112</v>
      </c>
      <c r="C87" s="186" t="s">
        <v>533</v>
      </c>
      <c r="D87" s="186" t="s">
        <v>482</v>
      </c>
      <c r="E87" s="185" t="s">
        <v>483</v>
      </c>
      <c r="F87" s="185" t="s">
        <v>484</v>
      </c>
      <c r="G87" s="185"/>
      <c r="H87" s="185" t="s">
        <v>76</v>
      </c>
      <c r="I87" s="185">
        <v>202105</v>
      </c>
      <c r="J87" s="185">
        <v>202404</v>
      </c>
      <c r="K87" s="185">
        <v>202506</v>
      </c>
      <c r="L87" s="185" t="s">
        <v>14</v>
      </c>
      <c r="M87" s="185"/>
      <c r="N87" s="185"/>
      <c r="O87" s="185" t="s">
        <v>485</v>
      </c>
      <c r="P87" s="185"/>
      <c r="Q87" s="185"/>
      <c r="R87" s="185"/>
      <c r="S87" s="185" t="s">
        <v>485</v>
      </c>
      <c r="T87" s="186" t="s">
        <v>386</v>
      </c>
      <c r="U87" s="185" t="s">
        <v>379</v>
      </c>
      <c r="V87" s="185"/>
      <c r="W87" s="185" t="s">
        <v>106</v>
      </c>
      <c r="X87" s="185"/>
      <c r="Y87" s="185"/>
      <c r="Z87" s="185">
        <v>85400</v>
      </c>
      <c r="AA87" s="185">
        <v>30000</v>
      </c>
      <c r="AB87" s="185" t="s">
        <v>447</v>
      </c>
      <c r="AC87" s="185"/>
      <c r="AD87" s="185" t="s">
        <v>16</v>
      </c>
      <c r="AE87" s="185"/>
      <c r="AF87" s="185" t="s">
        <v>381</v>
      </c>
      <c r="AG87" s="185" t="s">
        <v>382</v>
      </c>
      <c r="AH87" s="185" t="s">
        <v>113</v>
      </c>
      <c r="AI87" s="185" t="s">
        <v>114</v>
      </c>
      <c r="AJ87" s="185"/>
      <c r="AK87" s="185"/>
      <c r="AL87" s="186" t="s">
        <v>534</v>
      </c>
      <c r="AM87" s="186">
        <v>18604727979</v>
      </c>
      <c r="AN87" s="186"/>
      <c r="AO87" s="186"/>
      <c r="AP87" s="186"/>
      <c r="AQ87" s="186"/>
      <c r="AR87" s="186"/>
      <c r="AS87" s="186"/>
      <c r="AT87" s="186"/>
      <c r="AU87" s="186"/>
      <c r="AV87" s="186"/>
      <c r="AW87" s="186"/>
      <c r="AX87" s="236" t="s">
        <v>379</v>
      </c>
      <c r="AY87" s="242" t="s">
        <v>831</v>
      </c>
      <c r="AZ87" s="237" t="s">
        <v>535</v>
      </c>
      <c r="BA87" s="237"/>
      <c r="BB87" s="237"/>
      <c r="BC87" s="238" t="s">
        <v>386</v>
      </c>
      <c r="BD87" s="238"/>
      <c r="BE87" s="238"/>
      <c r="BF87" s="238"/>
      <c r="BG87" s="238"/>
      <c r="BH87" s="238"/>
      <c r="BI87" s="238"/>
      <c r="BJ87" s="238"/>
      <c r="BK87" s="238"/>
      <c r="BL87" s="239" t="s">
        <v>488</v>
      </c>
      <c r="BM87" s="239" t="s">
        <v>379</v>
      </c>
      <c r="BN87" s="239" t="s">
        <v>387</v>
      </c>
      <c r="BO87" s="239"/>
      <c r="BP87" s="239" t="s">
        <v>379</v>
      </c>
      <c r="BQ87" s="239" t="s">
        <v>388</v>
      </c>
      <c r="BR87" s="239" t="s">
        <v>389</v>
      </c>
      <c r="BS87" s="239" t="s">
        <v>379</v>
      </c>
      <c r="BT87" s="239" t="s">
        <v>390</v>
      </c>
      <c r="BU87" s="239"/>
      <c r="BV87" s="239"/>
      <c r="BW87" s="239"/>
      <c r="BX87" s="239" t="s">
        <v>394</v>
      </c>
      <c r="BY87" s="239" t="s">
        <v>394</v>
      </c>
      <c r="BZ87" s="239" t="s">
        <v>388</v>
      </c>
      <c r="CA87" s="239"/>
      <c r="CB87" s="239" t="s">
        <v>394</v>
      </c>
      <c r="CC87" s="239"/>
      <c r="CD87" s="239"/>
      <c r="CE87" s="239" t="s">
        <v>394</v>
      </c>
      <c r="CF87" s="239"/>
      <c r="CG87" s="239"/>
      <c r="CH87" s="239" t="s">
        <v>394</v>
      </c>
      <c r="CI87" s="239"/>
      <c r="CJ87" s="239"/>
      <c r="CK87" s="239" t="s">
        <v>394</v>
      </c>
      <c r="CL87" s="239"/>
      <c r="CM87" s="239"/>
      <c r="CN87" s="239" t="s">
        <v>394</v>
      </c>
      <c r="CO87" s="239"/>
      <c r="CP87" s="239"/>
      <c r="CQ87" s="239" t="s">
        <v>379</v>
      </c>
      <c r="CR87" s="239" t="s">
        <v>388</v>
      </c>
      <c r="CS87" s="239"/>
      <c r="CT87" s="179" t="s">
        <v>386</v>
      </c>
    </row>
    <row r="88" s="179" customFormat="1" ht="74" hidden="1" customHeight="1" spans="1:105">
      <c r="A88" s="185">
        <v>81</v>
      </c>
      <c r="B88" s="185" t="s">
        <v>68</v>
      </c>
      <c r="C88" s="186" t="s">
        <v>481</v>
      </c>
      <c r="D88" s="186" t="s">
        <v>482</v>
      </c>
      <c r="E88" s="185" t="s">
        <v>483</v>
      </c>
      <c r="F88" s="185" t="s">
        <v>484</v>
      </c>
      <c r="G88" s="185" t="s">
        <v>463</v>
      </c>
      <c r="H88" s="185" t="s">
        <v>13</v>
      </c>
      <c r="I88" s="185">
        <v>202303</v>
      </c>
      <c r="J88" s="185">
        <v>202403</v>
      </c>
      <c r="K88" s="185">
        <v>202410</v>
      </c>
      <c r="L88" s="185" t="s">
        <v>14</v>
      </c>
      <c r="M88" s="185" t="s">
        <v>379</v>
      </c>
      <c r="N88" s="185"/>
      <c r="O88" s="185" t="s">
        <v>485</v>
      </c>
      <c r="P88" s="185" t="s">
        <v>434</v>
      </c>
      <c r="Q88" s="185"/>
      <c r="R88" s="185"/>
      <c r="S88" s="185" t="s">
        <v>435</v>
      </c>
      <c r="T88" s="185" t="s">
        <v>379</v>
      </c>
      <c r="U88" s="185" t="s">
        <v>379</v>
      </c>
      <c r="V88" s="185"/>
      <c r="W88" s="185" t="s">
        <v>69</v>
      </c>
      <c r="X88" s="185"/>
      <c r="Y88" s="185"/>
      <c r="Z88" s="185">
        <v>22500</v>
      </c>
      <c r="AA88" s="185">
        <v>15000</v>
      </c>
      <c r="AB88" s="185" t="s">
        <v>447</v>
      </c>
      <c r="AC88" s="185"/>
      <c r="AD88" s="185" t="s">
        <v>16</v>
      </c>
      <c r="AE88" s="185"/>
      <c r="AF88" s="185" t="s">
        <v>381</v>
      </c>
      <c r="AG88" s="185" t="s">
        <v>382</v>
      </c>
      <c r="AH88" s="185" t="s">
        <v>70</v>
      </c>
      <c r="AI88" s="185" t="s">
        <v>71</v>
      </c>
      <c r="AJ88" s="185"/>
      <c r="AK88" s="185"/>
      <c r="AL88" s="186" t="s">
        <v>486</v>
      </c>
      <c r="AM88" s="186">
        <v>15848828228</v>
      </c>
      <c r="AN88" s="186"/>
      <c r="AO88" s="186"/>
      <c r="AP88" s="186"/>
      <c r="AQ88" s="186"/>
      <c r="AR88" s="186"/>
      <c r="AS88" s="186"/>
      <c r="AT88" s="186"/>
      <c r="AU88" s="186"/>
      <c r="AV88" s="186"/>
      <c r="AW88" s="186"/>
      <c r="AX88" s="236" t="s">
        <v>379</v>
      </c>
      <c r="AY88" s="236" t="s">
        <v>831</v>
      </c>
      <c r="AZ88" s="237" t="s">
        <v>487</v>
      </c>
      <c r="BA88" s="237"/>
      <c r="BB88" s="237"/>
      <c r="BC88" s="238" t="s">
        <v>386</v>
      </c>
      <c r="BD88" s="238"/>
      <c r="BE88" s="238"/>
      <c r="BF88" s="238"/>
      <c r="BG88" s="238"/>
      <c r="BH88" s="238"/>
      <c r="BI88" s="238"/>
      <c r="BJ88" s="238"/>
      <c r="BK88" s="238"/>
      <c r="BL88" s="239" t="s">
        <v>488</v>
      </c>
      <c r="BM88" s="239" t="s">
        <v>379</v>
      </c>
      <c r="BN88" s="239" t="s">
        <v>387</v>
      </c>
      <c r="BO88" s="239"/>
      <c r="BP88" s="239" t="s">
        <v>394</v>
      </c>
      <c r="BQ88" s="239"/>
      <c r="BR88" s="239"/>
      <c r="BS88" s="239" t="s">
        <v>394</v>
      </c>
      <c r="BT88" s="239"/>
      <c r="BU88" s="239"/>
      <c r="BV88" s="239"/>
      <c r="BW88" s="239"/>
      <c r="BX88" s="239" t="s">
        <v>394</v>
      </c>
      <c r="BY88" s="239" t="s">
        <v>394</v>
      </c>
      <c r="BZ88" s="239"/>
      <c r="CA88" s="239"/>
      <c r="CB88" s="239" t="s">
        <v>394</v>
      </c>
      <c r="CC88" s="239"/>
      <c r="CD88" s="239"/>
      <c r="CE88" s="239" t="s">
        <v>394</v>
      </c>
      <c r="CF88" s="239"/>
      <c r="CG88" s="239"/>
      <c r="CH88" s="239" t="s">
        <v>394</v>
      </c>
      <c r="CI88" s="239"/>
      <c r="CJ88" s="239"/>
      <c r="CK88" s="239" t="s">
        <v>394</v>
      </c>
      <c r="CL88" s="239"/>
      <c r="CM88" s="239"/>
      <c r="CN88" s="239" t="s">
        <v>394</v>
      </c>
      <c r="CO88" s="239"/>
      <c r="CP88" s="239"/>
      <c r="CQ88" s="239" t="s">
        <v>379</v>
      </c>
      <c r="CR88" s="239" t="s">
        <v>388</v>
      </c>
      <c r="CS88" s="239"/>
      <c r="CT88" s="179" t="s">
        <v>386</v>
      </c>
      <c r="CZ88" s="223">
        <f t="shared" ref="CZ88:CZ96" si="12">Z88/10000</f>
        <v>2.25</v>
      </c>
      <c r="DA88" s="223">
        <f t="shared" ref="DA88:DA96" si="13">AA88/10000</f>
        <v>1.5</v>
      </c>
    </row>
    <row r="89" s="179" customFormat="1" ht="74" hidden="1" customHeight="1" spans="1:98">
      <c r="A89" s="185">
        <v>82</v>
      </c>
      <c r="B89" s="185" t="s">
        <v>118</v>
      </c>
      <c r="C89" s="186" t="s">
        <v>540</v>
      </c>
      <c r="D89" s="186" t="s">
        <v>482</v>
      </c>
      <c r="E89" s="185" t="s">
        <v>483</v>
      </c>
      <c r="F89" s="185" t="s">
        <v>484</v>
      </c>
      <c r="G89" s="185" t="s">
        <v>463</v>
      </c>
      <c r="H89" s="185" t="s">
        <v>37</v>
      </c>
      <c r="I89" s="185">
        <v>202005</v>
      </c>
      <c r="J89" s="185">
        <v>202404</v>
      </c>
      <c r="K89" s="185">
        <v>202509</v>
      </c>
      <c r="L89" s="185" t="s">
        <v>14</v>
      </c>
      <c r="M89" s="185"/>
      <c r="N89" s="185"/>
      <c r="O89" s="185" t="s">
        <v>485</v>
      </c>
      <c r="P89" s="185"/>
      <c r="Q89" s="185"/>
      <c r="R89" s="185"/>
      <c r="S89" s="185" t="s">
        <v>485</v>
      </c>
      <c r="T89" s="186" t="s">
        <v>386</v>
      </c>
      <c r="U89" s="185" t="s">
        <v>379</v>
      </c>
      <c r="V89" s="185"/>
      <c r="W89" s="185" t="s">
        <v>106</v>
      </c>
      <c r="X89" s="185"/>
      <c r="Y89" s="185"/>
      <c r="Z89" s="185">
        <v>20000</v>
      </c>
      <c r="AA89" s="185">
        <v>10000</v>
      </c>
      <c r="AB89" s="185" t="s">
        <v>447</v>
      </c>
      <c r="AC89" s="185"/>
      <c r="AD89" s="185" t="s">
        <v>16</v>
      </c>
      <c r="AE89" s="185"/>
      <c r="AF89" s="185" t="s">
        <v>381</v>
      </c>
      <c r="AG89" s="185" t="s">
        <v>382</v>
      </c>
      <c r="AH89" s="185" t="s">
        <v>119</v>
      </c>
      <c r="AI89" s="185" t="s">
        <v>120</v>
      </c>
      <c r="AJ89" s="185"/>
      <c r="AK89" s="185"/>
      <c r="AL89" s="186" t="s">
        <v>541</v>
      </c>
      <c r="AM89" s="186">
        <v>18647212032</v>
      </c>
      <c r="AN89" s="186" t="s">
        <v>542</v>
      </c>
      <c r="AO89" s="186"/>
      <c r="AP89" s="186"/>
      <c r="AQ89" s="186"/>
      <c r="AR89" s="186"/>
      <c r="AS89" s="186"/>
      <c r="AT89" s="186"/>
      <c r="AU89" s="186"/>
      <c r="AV89" s="186"/>
      <c r="AW89" s="186"/>
      <c r="AX89" s="236" t="s">
        <v>379</v>
      </c>
      <c r="AY89" s="242" t="s">
        <v>927</v>
      </c>
      <c r="AZ89" s="237" t="s">
        <v>543</v>
      </c>
      <c r="BA89" s="237"/>
      <c r="BB89" s="237"/>
      <c r="BC89" s="238" t="s">
        <v>386</v>
      </c>
      <c r="BD89" s="238"/>
      <c r="BE89" s="238"/>
      <c r="BF89" s="238"/>
      <c r="BG89" s="238"/>
      <c r="BH89" s="238"/>
      <c r="BI89" s="238"/>
      <c r="BJ89" s="238"/>
      <c r="BK89" s="238"/>
      <c r="BL89" s="239" t="s">
        <v>488</v>
      </c>
      <c r="BM89" s="239" t="s">
        <v>379</v>
      </c>
      <c r="BN89" s="239" t="s">
        <v>387</v>
      </c>
      <c r="BO89" s="239"/>
      <c r="BP89" s="239" t="s">
        <v>379</v>
      </c>
      <c r="BQ89" s="239" t="s">
        <v>388</v>
      </c>
      <c r="BR89" s="239" t="s">
        <v>389</v>
      </c>
      <c r="BS89" s="239" t="s">
        <v>379</v>
      </c>
      <c r="BT89" s="239" t="s">
        <v>390</v>
      </c>
      <c r="BU89" s="239"/>
      <c r="BV89" s="239"/>
      <c r="BW89" s="239"/>
      <c r="BX89" s="239" t="s">
        <v>394</v>
      </c>
      <c r="BY89" s="239" t="s">
        <v>394</v>
      </c>
      <c r="BZ89" s="239" t="s">
        <v>388</v>
      </c>
      <c r="CA89" s="239"/>
      <c r="CB89" s="239" t="s">
        <v>394</v>
      </c>
      <c r="CC89" s="239"/>
      <c r="CD89" s="239"/>
      <c r="CE89" s="239" t="s">
        <v>394</v>
      </c>
      <c r="CF89" s="239"/>
      <c r="CG89" s="239"/>
      <c r="CH89" s="239" t="s">
        <v>394</v>
      </c>
      <c r="CI89" s="239"/>
      <c r="CJ89" s="239"/>
      <c r="CK89" s="239" t="s">
        <v>394</v>
      </c>
      <c r="CL89" s="239"/>
      <c r="CM89" s="239"/>
      <c r="CN89" s="239" t="s">
        <v>394</v>
      </c>
      <c r="CO89" s="239"/>
      <c r="CP89" s="239"/>
      <c r="CQ89" s="239" t="s">
        <v>379</v>
      </c>
      <c r="CR89" s="239" t="s">
        <v>388</v>
      </c>
      <c r="CS89" s="239"/>
      <c r="CT89" s="179" t="s">
        <v>386</v>
      </c>
    </row>
    <row r="90" s="179" customFormat="1" ht="74" hidden="1" customHeight="1" spans="1:105">
      <c r="A90" s="185">
        <v>83</v>
      </c>
      <c r="B90" s="185" t="s">
        <v>40</v>
      </c>
      <c r="C90" s="186" t="s">
        <v>438</v>
      </c>
      <c r="D90" s="186" t="s">
        <v>439</v>
      </c>
      <c r="E90" s="185" t="s">
        <v>440</v>
      </c>
      <c r="F90" s="185" t="s">
        <v>928</v>
      </c>
      <c r="G90" s="185" t="s">
        <v>432</v>
      </c>
      <c r="H90" s="185" t="s">
        <v>13</v>
      </c>
      <c r="I90" s="185">
        <v>202303</v>
      </c>
      <c r="J90" s="185">
        <v>202401</v>
      </c>
      <c r="K90" s="185">
        <v>202410</v>
      </c>
      <c r="L90" s="185" t="s">
        <v>14</v>
      </c>
      <c r="M90" s="185" t="s">
        <v>379</v>
      </c>
      <c r="N90" s="185"/>
      <c r="O90" s="185" t="s">
        <v>433</v>
      </c>
      <c r="P90" s="185" t="s">
        <v>434</v>
      </c>
      <c r="Q90" s="185" t="s">
        <v>379</v>
      </c>
      <c r="R90" s="185"/>
      <c r="S90" s="185" t="s">
        <v>435</v>
      </c>
      <c r="T90" s="185" t="s">
        <v>379</v>
      </c>
      <c r="U90" s="185" t="s">
        <v>379</v>
      </c>
      <c r="V90" s="185"/>
      <c r="W90" s="185" t="s">
        <v>15</v>
      </c>
      <c r="X90" s="185"/>
      <c r="Y90" s="185"/>
      <c r="Z90" s="185">
        <v>61353</v>
      </c>
      <c r="AA90" s="185">
        <v>40000</v>
      </c>
      <c r="AB90" s="185">
        <v>5</v>
      </c>
      <c r="AC90" s="185"/>
      <c r="AD90" s="185" t="s">
        <v>16</v>
      </c>
      <c r="AE90" s="185"/>
      <c r="AF90" s="185" t="s">
        <v>381</v>
      </c>
      <c r="AG90" s="185" t="s">
        <v>382</v>
      </c>
      <c r="AH90" s="185" t="s">
        <v>41</v>
      </c>
      <c r="AI90" s="185" t="s">
        <v>42</v>
      </c>
      <c r="AJ90" s="185"/>
      <c r="AK90" s="185"/>
      <c r="AL90" s="186" t="s">
        <v>442</v>
      </c>
      <c r="AM90" s="186">
        <v>13947219954</v>
      </c>
      <c r="AN90" s="186">
        <v>38.55</v>
      </c>
      <c r="AO90" s="186"/>
      <c r="AP90" s="186"/>
      <c r="AQ90" s="186"/>
      <c r="AR90" s="186"/>
      <c r="AS90" s="186"/>
      <c r="AT90" s="186"/>
      <c r="AU90" s="186"/>
      <c r="AV90" s="186"/>
      <c r="AW90" s="186"/>
      <c r="AX90" s="239" t="s">
        <v>379</v>
      </c>
      <c r="AY90" s="239"/>
      <c r="AZ90" s="237" t="s">
        <v>443</v>
      </c>
      <c r="BA90" s="237"/>
      <c r="BB90" s="237"/>
      <c r="BC90" s="238" t="s">
        <v>386</v>
      </c>
      <c r="BD90" s="238"/>
      <c r="BE90" s="238"/>
      <c r="BF90" s="238"/>
      <c r="BG90" s="238"/>
      <c r="BH90" s="238"/>
      <c r="BI90" s="238"/>
      <c r="BJ90" s="238"/>
      <c r="BK90" s="238"/>
      <c r="BL90" s="239" t="str">
        <f t="shared" ref="BL90:BL106" si="14">IF(OR(BM90="是",BM90="无需办理"),IF(OR(BP90="是",BP90="无需办理"),IF(OR(BS90="是",BS90="无需办理"),IF(OR(CB90="是",CB90="无需办理"),IF(OR(CE90="是",CE90="无需办理"),IF(OR(CH90="是",CH90="无需办理"),IF(OR(CK90="是",CK90="无需办理"),IF(OR(CN90="是",CN90="无需办理"),IF(OR(CQ90="是",CQ90="无需办理"),"办结",""),""),""),""),""),""),""),""),"")</f>
        <v>办结</v>
      </c>
      <c r="BM90" s="239" t="s">
        <v>379</v>
      </c>
      <c r="BN90" s="239" t="s">
        <v>387</v>
      </c>
      <c r="BO90" s="239"/>
      <c r="BP90" s="239" t="s">
        <v>394</v>
      </c>
      <c r="BQ90" s="239"/>
      <c r="BR90" s="239"/>
      <c r="BS90" s="239" t="s">
        <v>394</v>
      </c>
      <c r="BT90" s="239"/>
      <c r="BU90" s="239"/>
      <c r="BV90" s="239"/>
      <c r="BW90" s="239"/>
      <c r="BX90" s="239" t="s">
        <v>394</v>
      </c>
      <c r="BY90" s="239" t="s">
        <v>394</v>
      </c>
      <c r="BZ90" s="239"/>
      <c r="CA90" s="239"/>
      <c r="CB90" s="239" t="s">
        <v>379</v>
      </c>
      <c r="CC90" s="239" t="s">
        <v>388</v>
      </c>
      <c r="CD90" s="239"/>
      <c r="CE90" s="239" t="s">
        <v>379</v>
      </c>
      <c r="CF90" s="239" t="s">
        <v>393</v>
      </c>
      <c r="CG90" s="239"/>
      <c r="CH90" s="239" t="s">
        <v>394</v>
      </c>
      <c r="CI90" s="239"/>
      <c r="CJ90" s="239"/>
      <c r="CK90" s="239" t="s">
        <v>394</v>
      </c>
      <c r="CL90" s="239"/>
      <c r="CM90" s="239"/>
      <c r="CN90" s="239" t="s">
        <v>394</v>
      </c>
      <c r="CO90" s="239"/>
      <c r="CP90" s="239"/>
      <c r="CQ90" s="239" t="s">
        <v>394</v>
      </c>
      <c r="CR90" s="239"/>
      <c r="CS90" s="239"/>
      <c r="CT90" s="221" t="s">
        <v>386</v>
      </c>
      <c r="CZ90" s="223">
        <f t="shared" si="12"/>
        <v>6.1353</v>
      </c>
      <c r="DA90" s="223">
        <f t="shared" si="13"/>
        <v>4</v>
      </c>
    </row>
    <row r="91" s="179" customFormat="1" ht="140" hidden="1" customHeight="1" spans="1:105">
      <c r="A91" s="185">
        <v>84</v>
      </c>
      <c r="B91" s="185" t="s">
        <v>19</v>
      </c>
      <c r="C91" s="186" t="s">
        <v>395</v>
      </c>
      <c r="D91" s="186" t="s">
        <v>396</v>
      </c>
      <c r="E91" s="185" t="s">
        <v>397</v>
      </c>
      <c r="F91" s="185" t="s">
        <v>398</v>
      </c>
      <c r="G91" s="185" t="s">
        <v>399</v>
      </c>
      <c r="H91" s="185" t="s">
        <v>20</v>
      </c>
      <c r="I91" s="185">
        <v>202304</v>
      </c>
      <c r="J91" s="185">
        <v>202401</v>
      </c>
      <c r="K91" s="185">
        <v>202512</v>
      </c>
      <c r="L91" s="185" t="s">
        <v>14</v>
      </c>
      <c r="M91" s="185"/>
      <c r="N91" s="185"/>
      <c r="O91" s="185" t="s">
        <v>400</v>
      </c>
      <c r="P91" s="185" t="s">
        <v>401</v>
      </c>
      <c r="Q91" s="185"/>
      <c r="R91" s="185"/>
      <c r="S91" s="185" t="s">
        <v>402</v>
      </c>
      <c r="T91" s="185" t="s">
        <v>379</v>
      </c>
      <c r="U91" s="185" t="s">
        <v>379</v>
      </c>
      <c r="V91" s="185"/>
      <c r="W91" s="185" t="s">
        <v>15</v>
      </c>
      <c r="X91" s="185"/>
      <c r="Y91" s="185"/>
      <c r="Z91" s="185">
        <v>779928.98</v>
      </c>
      <c r="AA91" s="185">
        <v>500000</v>
      </c>
      <c r="AB91" s="185">
        <v>280</v>
      </c>
      <c r="AC91" s="185"/>
      <c r="AD91" s="185" t="s">
        <v>16</v>
      </c>
      <c r="AE91" s="185"/>
      <c r="AF91" s="185" t="s">
        <v>381</v>
      </c>
      <c r="AG91" s="185" t="s">
        <v>382</v>
      </c>
      <c r="AH91" s="185" t="s">
        <v>21</v>
      </c>
      <c r="AI91" s="185" t="s">
        <v>22</v>
      </c>
      <c r="AJ91" s="185"/>
      <c r="AK91" s="185"/>
      <c r="AL91" s="186" t="s">
        <v>403</v>
      </c>
      <c r="AM91" s="186">
        <v>15947623319</v>
      </c>
      <c r="AN91" s="186"/>
      <c r="AO91" s="186"/>
      <c r="AP91" s="186"/>
      <c r="AQ91" s="186"/>
      <c r="AR91" s="186"/>
      <c r="AS91" s="186"/>
      <c r="AT91" s="186"/>
      <c r="AU91" s="186"/>
      <c r="AV91" s="186"/>
      <c r="AW91" s="186"/>
      <c r="AX91" s="239" t="s">
        <v>379</v>
      </c>
      <c r="AY91" s="239"/>
      <c r="AZ91" s="237" t="s">
        <v>404</v>
      </c>
      <c r="BA91" s="237"/>
      <c r="BB91" s="237"/>
      <c r="BC91" s="238" t="s">
        <v>386</v>
      </c>
      <c r="BD91" s="238"/>
      <c r="BE91" s="238"/>
      <c r="BF91" s="238"/>
      <c r="BG91" s="238"/>
      <c r="BH91" s="238"/>
      <c r="BI91" s="238"/>
      <c r="BJ91" s="238"/>
      <c r="BK91" s="238"/>
      <c r="BL91" s="239" t="str">
        <f t="shared" si="14"/>
        <v>办结</v>
      </c>
      <c r="BM91" s="239" t="s">
        <v>379</v>
      </c>
      <c r="BN91" s="239" t="s">
        <v>393</v>
      </c>
      <c r="BO91" s="239"/>
      <c r="BP91" s="239" t="s">
        <v>379</v>
      </c>
      <c r="BQ91" s="239" t="s">
        <v>388</v>
      </c>
      <c r="BR91" s="239" t="s">
        <v>389</v>
      </c>
      <c r="BS91" s="239" t="s">
        <v>379</v>
      </c>
      <c r="BT91" s="239" t="s">
        <v>390</v>
      </c>
      <c r="BU91" s="239" t="s">
        <v>391</v>
      </c>
      <c r="BV91" s="239" t="s">
        <v>392</v>
      </c>
      <c r="BW91" s="239" t="s">
        <v>392</v>
      </c>
      <c r="BX91" s="239" t="s">
        <v>379</v>
      </c>
      <c r="BY91" s="239" t="s">
        <v>379</v>
      </c>
      <c r="BZ91" s="239" t="s">
        <v>388</v>
      </c>
      <c r="CA91" s="239"/>
      <c r="CB91" s="239" t="s">
        <v>379</v>
      </c>
      <c r="CC91" s="239" t="s">
        <v>387</v>
      </c>
      <c r="CD91" s="239"/>
      <c r="CE91" s="239" t="s">
        <v>379</v>
      </c>
      <c r="CF91" s="239" t="s">
        <v>393</v>
      </c>
      <c r="CG91" s="239"/>
      <c r="CH91" s="239" t="s">
        <v>379</v>
      </c>
      <c r="CI91" s="239" t="s">
        <v>388</v>
      </c>
      <c r="CJ91" s="239"/>
      <c r="CK91" s="239" t="s">
        <v>379</v>
      </c>
      <c r="CL91" s="239" t="s">
        <v>388</v>
      </c>
      <c r="CM91" s="239"/>
      <c r="CN91" s="239" t="s">
        <v>394</v>
      </c>
      <c r="CO91" s="239"/>
      <c r="CP91" s="239"/>
      <c r="CQ91" s="239" t="s">
        <v>394</v>
      </c>
      <c r="CR91" s="239"/>
      <c r="CS91" s="239"/>
      <c r="CT91" s="221" t="s">
        <v>386</v>
      </c>
      <c r="CV91" s="179" t="e">
        <f>AH86-AA86</f>
        <v>#VALUE!</v>
      </c>
      <c r="CZ91" s="223">
        <f t="shared" si="12"/>
        <v>77.992898</v>
      </c>
      <c r="DA91" s="223">
        <f t="shared" si="13"/>
        <v>50</v>
      </c>
    </row>
    <row r="92" s="179" customFormat="1" ht="74" hidden="1" customHeight="1" spans="1:105">
      <c r="A92" s="185">
        <v>85</v>
      </c>
      <c r="B92" s="185" t="s">
        <v>53</v>
      </c>
      <c r="C92" s="186" t="s">
        <v>456</v>
      </c>
      <c r="D92" s="186" t="s">
        <v>396</v>
      </c>
      <c r="E92" s="185" t="s">
        <v>397</v>
      </c>
      <c r="F92" s="185" t="s">
        <v>890</v>
      </c>
      <c r="G92" s="185"/>
      <c r="H92" s="185" t="s">
        <v>44</v>
      </c>
      <c r="I92" s="185">
        <v>202204</v>
      </c>
      <c r="J92" s="185">
        <v>202401</v>
      </c>
      <c r="K92" s="185">
        <v>202405</v>
      </c>
      <c r="L92" s="185" t="s">
        <v>14</v>
      </c>
      <c r="M92" s="185" t="s">
        <v>379</v>
      </c>
      <c r="N92" s="185"/>
      <c r="O92" s="185" t="s">
        <v>433</v>
      </c>
      <c r="P92" s="185" t="s">
        <v>445</v>
      </c>
      <c r="Q92" s="185" t="s">
        <v>379</v>
      </c>
      <c r="R92" s="185"/>
      <c r="S92" s="185" t="s">
        <v>446</v>
      </c>
      <c r="T92" s="185" t="s">
        <v>379</v>
      </c>
      <c r="U92" s="185" t="s">
        <v>379</v>
      </c>
      <c r="V92" s="185"/>
      <c r="W92" s="185" t="s">
        <v>15</v>
      </c>
      <c r="X92" s="185"/>
      <c r="Y92" s="185"/>
      <c r="Z92" s="185">
        <v>33126.9</v>
      </c>
      <c r="AA92" s="185">
        <v>15000</v>
      </c>
      <c r="AB92" s="185">
        <v>2.9</v>
      </c>
      <c r="AC92" s="185"/>
      <c r="AD92" s="185" t="s">
        <v>16</v>
      </c>
      <c r="AE92" s="185"/>
      <c r="AF92" s="185" t="s">
        <v>381</v>
      </c>
      <c r="AG92" s="185" t="s">
        <v>382</v>
      </c>
      <c r="AH92" s="185" t="s">
        <v>54</v>
      </c>
      <c r="AI92" s="185" t="s">
        <v>55</v>
      </c>
      <c r="AJ92" s="185"/>
      <c r="AK92" s="185"/>
      <c r="AL92" s="186" t="s">
        <v>457</v>
      </c>
      <c r="AM92" s="186">
        <v>13848539369</v>
      </c>
      <c r="AN92" s="186">
        <v>300</v>
      </c>
      <c r="AO92" s="186"/>
      <c r="AP92" s="186"/>
      <c r="AQ92" s="186"/>
      <c r="AR92" s="186"/>
      <c r="AS92" s="186"/>
      <c r="AT92" s="186"/>
      <c r="AU92" s="186"/>
      <c r="AV92" s="186"/>
      <c r="AW92" s="186"/>
      <c r="AX92" s="239" t="s">
        <v>379</v>
      </c>
      <c r="AY92" s="239"/>
      <c r="AZ92" s="237" t="s">
        <v>458</v>
      </c>
      <c r="BA92" s="237"/>
      <c r="BB92" s="237"/>
      <c r="BC92" s="238" t="s">
        <v>386</v>
      </c>
      <c r="BD92" s="238"/>
      <c r="BE92" s="238"/>
      <c r="BF92" s="238"/>
      <c r="BG92" s="238"/>
      <c r="BH92" s="238"/>
      <c r="BI92" s="238"/>
      <c r="BJ92" s="238"/>
      <c r="BK92" s="238"/>
      <c r="BL92" s="239" t="str">
        <f t="shared" si="14"/>
        <v>办结</v>
      </c>
      <c r="BM92" s="239" t="s">
        <v>379</v>
      </c>
      <c r="BN92" s="239" t="s">
        <v>387</v>
      </c>
      <c r="BO92" s="239"/>
      <c r="BP92" s="239" t="s">
        <v>394</v>
      </c>
      <c r="BQ92" s="239"/>
      <c r="BR92" s="239"/>
      <c r="BS92" s="239" t="s">
        <v>394</v>
      </c>
      <c r="BT92" s="239"/>
      <c r="BU92" s="239"/>
      <c r="BV92" s="239"/>
      <c r="BW92" s="239"/>
      <c r="BX92" s="239" t="s">
        <v>394</v>
      </c>
      <c r="BY92" s="239" t="s">
        <v>394</v>
      </c>
      <c r="BZ92" s="239"/>
      <c r="CA92" s="239"/>
      <c r="CB92" s="239" t="s">
        <v>379</v>
      </c>
      <c r="CC92" s="239" t="s">
        <v>387</v>
      </c>
      <c r="CD92" s="239"/>
      <c r="CE92" s="239" t="s">
        <v>379</v>
      </c>
      <c r="CF92" s="239" t="s">
        <v>387</v>
      </c>
      <c r="CG92" s="239"/>
      <c r="CH92" s="239" t="s">
        <v>394</v>
      </c>
      <c r="CI92" s="239"/>
      <c r="CJ92" s="239"/>
      <c r="CK92" s="239" t="s">
        <v>394</v>
      </c>
      <c r="CL92" s="239"/>
      <c r="CM92" s="239"/>
      <c r="CN92" s="239" t="s">
        <v>394</v>
      </c>
      <c r="CO92" s="239"/>
      <c r="CP92" s="239"/>
      <c r="CQ92" s="239" t="s">
        <v>394</v>
      </c>
      <c r="CR92" s="239"/>
      <c r="CS92" s="239"/>
      <c r="CT92" s="221" t="s">
        <v>386</v>
      </c>
      <c r="CU92" s="221"/>
      <c r="CV92" s="221"/>
      <c r="CW92" s="221"/>
      <c r="CX92" s="221"/>
      <c r="CZ92" s="223">
        <f t="shared" si="12"/>
        <v>3.31269</v>
      </c>
      <c r="DA92" s="223">
        <f t="shared" si="13"/>
        <v>1.5</v>
      </c>
    </row>
    <row r="93" s="179" customFormat="1" ht="134" hidden="1" customHeight="1" spans="1:105">
      <c r="A93" s="185">
        <v>86</v>
      </c>
      <c r="B93" s="185" t="s">
        <v>36</v>
      </c>
      <c r="C93" s="186" t="s">
        <v>430</v>
      </c>
      <c r="D93" s="186" t="s">
        <v>396</v>
      </c>
      <c r="E93" s="185" t="s">
        <v>397</v>
      </c>
      <c r="F93" s="185" t="s">
        <v>707</v>
      </c>
      <c r="G93" s="185" t="s">
        <v>432</v>
      </c>
      <c r="H93" s="185" t="s">
        <v>37</v>
      </c>
      <c r="I93" s="185">
        <v>202105</v>
      </c>
      <c r="J93" s="185">
        <v>202401</v>
      </c>
      <c r="K93" s="185">
        <v>202411</v>
      </c>
      <c r="L93" s="185" t="s">
        <v>14</v>
      </c>
      <c r="M93" s="185"/>
      <c r="N93" s="185"/>
      <c r="O93" s="185" t="s">
        <v>433</v>
      </c>
      <c r="P93" s="185" t="s">
        <v>434</v>
      </c>
      <c r="Q93" s="185" t="s">
        <v>379</v>
      </c>
      <c r="R93" s="185" t="s">
        <v>427</v>
      </c>
      <c r="S93" s="185" t="s">
        <v>435</v>
      </c>
      <c r="T93" s="185" t="s">
        <v>379</v>
      </c>
      <c r="U93" s="185" t="s">
        <v>379</v>
      </c>
      <c r="V93" s="185"/>
      <c r="W93" s="185" t="s">
        <v>15</v>
      </c>
      <c r="X93" s="185"/>
      <c r="Y93" s="185"/>
      <c r="Z93" s="185">
        <v>75000</v>
      </c>
      <c r="AA93" s="185">
        <v>40000</v>
      </c>
      <c r="AB93" s="185">
        <v>3.3</v>
      </c>
      <c r="AC93" s="185"/>
      <c r="AD93" s="185" t="s">
        <v>16</v>
      </c>
      <c r="AE93" s="185"/>
      <c r="AF93" s="185" t="s">
        <v>381</v>
      </c>
      <c r="AG93" s="185" t="s">
        <v>382</v>
      </c>
      <c r="AH93" s="185" t="s">
        <v>38</v>
      </c>
      <c r="AI93" s="185" t="s">
        <v>39</v>
      </c>
      <c r="AJ93" s="185"/>
      <c r="AK93" s="185"/>
      <c r="AL93" s="186" t="s">
        <v>436</v>
      </c>
      <c r="AM93" s="186">
        <v>13847241035</v>
      </c>
      <c r="AN93" s="186"/>
      <c r="AO93" s="186"/>
      <c r="AP93" s="186"/>
      <c r="AQ93" s="186"/>
      <c r="AR93" s="186"/>
      <c r="AS93" s="186"/>
      <c r="AT93" s="186"/>
      <c r="AU93" s="186"/>
      <c r="AV93" s="186"/>
      <c r="AW93" s="186"/>
      <c r="AX93" s="239" t="s">
        <v>379</v>
      </c>
      <c r="AY93" s="239"/>
      <c r="AZ93" s="237" t="s">
        <v>437</v>
      </c>
      <c r="BA93" s="237"/>
      <c r="BB93" s="237"/>
      <c r="BC93" s="238" t="s">
        <v>386</v>
      </c>
      <c r="BD93" s="238"/>
      <c r="BE93" s="238"/>
      <c r="BF93" s="238"/>
      <c r="BG93" s="238"/>
      <c r="BH93" s="238"/>
      <c r="BI93" s="238"/>
      <c r="BJ93" s="238"/>
      <c r="BK93" s="238"/>
      <c r="BL93" s="239" t="str">
        <f t="shared" si="14"/>
        <v>办结</v>
      </c>
      <c r="BM93" s="239" t="s">
        <v>379</v>
      </c>
      <c r="BN93" s="239" t="s">
        <v>387</v>
      </c>
      <c r="BO93" s="239"/>
      <c r="BP93" s="239" t="s">
        <v>394</v>
      </c>
      <c r="BQ93" s="239"/>
      <c r="BR93" s="239"/>
      <c r="BS93" s="239" t="s">
        <v>394</v>
      </c>
      <c r="BT93" s="239"/>
      <c r="BU93" s="239"/>
      <c r="BV93" s="239"/>
      <c r="BW93" s="239"/>
      <c r="BX93" s="239" t="s">
        <v>394</v>
      </c>
      <c r="BY93" s="239" t="s">
        <v>394</v>
      </c>
      <c r="BZ93" s="239"/>
      <c r="CA93" s="239"/>
      <c r="CB93" s="239" t="s">
        <v>379</v>
      </c>
      <c r="CC93" s="239" t="s">
        <v>387</v>
      </c>
      <c r="CD93" s="239"/>
      <c r="CE93" s="239" t="s">
        <v>379</v>
      </c>
      <c r="CF93" s="239" t="s">
        <v>387</v>
      </c>
      <c r="CG93" s="239"/>
      <c r="CH93" s="239" t="s">
        <v>394</v>
      </c>
      <c r="CI93" s="239"/>
      <c r="CJ93" s="239"/>
      <c r="CK93" s="239" t="s">
        <v>394</v>
      </c>
      <c r="CL93" s="239"/>
      <c r="CM93" s="239"/>
      <c r="CN93" s="239" t="s">
        <v>394</v>
      </c>
      <c r="CO93" s="239"/>
      <c r="CP93" s="239"/>
      <c r="CQ93" s="239" t="s">
        <v>394</v>
      </c>
      <c r="CR93" s="239"/>
      <c r="CS93" s="239"/>
      <c r="CT93" s="179" t="s">
        <v>386</v>
      </c>
      <c r="CZ93" s="223">
        <f t="shared" si="12"/>
        <v>7.5</v>
      </c>
      <c r="DA93" s="223">
        <f t="shared" si="13"/>
        <v>4</v>
      </c>
    </row>
    <row r="94" s="179" customFormat="1" ht="74" hidden="1" customHeight="1" spans="1:105">
      <c r="A94" s="185">
        <v>87</v>
      </c>
      <c r="B94" s="185" t="s">
        <v>929</v>
      </c>
      <c r="C94" s="186" t="s">
        <v>930</v>
      </c>
      <c r="D94" s="186" t="s">
        <v>396</v>
      </c>
      <c r="E94" s="185" t="s">
        <v>397</v>
      </c>
      <c r="F94" s="185" t="s">
        <v>707</v>
      </c>
      <c r="G94" s="185"/>
      <c r="H94" s="185" t="s">
        <v>13</v>
      </c>
      <c r="I94" s="185">
        <v>202303</v>
      </c>
      <c r="J94" s="185">
        <v>202401</v>
      </c>
      <c r="K94" s="185">
        <v>202410</v>
      </c>
      <c r="L94" s="185" t="s">
        <v>14</v>
      </c>
      <c r="M94" s="185" t="s">
        <v>379</v>
      </c>
      <c r="N94" s="185"/>
      <c r="O94" s="185" t="s">
        <v>433</v>
      </c>
      <c r="P94" s="185" t="s">
        <v>434</v>
      </c>
      <c r="Q94" s="185"/>
      <c r="R94" s="185"/>
      <c r="S94" s="185" t="s">
        <v>435</v>
      </c>
      <c r="T94" s="185" t="s">
        <v>379</v>
      </c>
      <c r="U94" s="185" t="s">
        <v>386</v>
      </c>
      <c r="V94" s="185"/>
      <c r="W94" s="185" t="s">
        <v>15</v>
      </c>
      <c r="X94" s="185"/>
      <c r="Y94" s="185"/>
      <c r="Z94" s="185">
        <v>28500</v>
      </c>
      <c r="AA94" s="185">
        <v>15000</v>
      </c>
      <c r="AB94" s="185" t="s">
        <v>447</v>
      </c>
      <c r="AC94" s="185"/>
      <c r="AD94" s="185" t="s">
        <v>16</v>
      </c>
      <c r="AE94" s="185"/>
      <c r="AF94" s="185" t="s">
        <v>569</v>
      </c>
      <c r="AG94" s="185" t="s">
        <v>382</v>
      </c>
      <c r="AH94" s="185" t="s">
        <v>90</v>
      </c>
      <c r="AI94" s="185" t="s">
        <v>78</v>
      </c>
      <c r="AJ94" s="185"/>
      <c r="AK94" s="185"/>
      <c r="AL94" s="186" t="s">
        <v>457</v>
      </c>
      <c r="AM94" s="186">
        <v>13848539369</v>
      </c>
      <c r="AN94" s="186"/>
      <c r="AO94" s="186"/>
      <c r="AP94" s="186"/>
      <c r="AQ94" s="186"/>
      <c r="AR94" s="186"/>
      <c r="AS94" s="186"/>
      <c r="AT94" s="186"/>
      <c r="AU94" s="186"/>
      <c r="AV94" s="186"/>
      <c r="AW94" s="186"/>
      <c r="AX94" s="239" t="s">
        <v>386</v>
      </c>
      <c r="AY94" s="239" t="s">
        <v>694</v>
      </c>
      <c r="AZ94" s="237" t="s">
        <v>931</v>
      </c>
      <c r="BA94" s="237"/>
      <c r="BB94" s="237"/>
      <c r="BC94" s="238" t="s">
        <v>386</v>
      </c>
      <c r="BD94" s="238"/>
      <c r="BE94" s="238"/>
      <c r="BF94" s="238"/>
      <c r="BG94" s="238"/>
      <c r="BH94" s="238"/>
      <c r="BI94" s="238"/>
      <c r="BJ94" s="238"/>
      <c r="BK94" s="238"/>
      <c r="BL94" s="239" t="str">
        <f t="shared" si="14"/>
        <v>办结</v>
      </c>
      <c r="BM94" s="239" t="s">
        <v>379</v>
      </c>
      <c r="BN94" s="239" t="s">
        <v>387</v>
      </c>
      <c r="BO94" s="239"/>
      <c r="BP94" s="239" t="s">
        <v>394</v>
      </c>
      <c r="BQ94" s="239"/>
      <c r="BR94" s="239"/>
      <c r="BS94" s="239" t="s">
        <v>394</v>
      </c>
      <c r="BT94" s="239"/>
      <c r="BU94" s="239"/>
      <c r="BV94" s="239"/>
      <c r="BW94" s="239"/>
      <c r="BX94" s="239" t="s">
        <v>394</v>
      </c>
      <c r="BY94" s="239" t="s">
        <v>394</v>
      </c>
      <c r="BZ94" s="239"/>
      <c r="CA94" s="239"/>
      <c r="CB94" s="239" t="s">
        <v>394</v>
      </c>
      <c r="CC94" s="239"/>
      <c r="CD94" s="239"/>
      <c r="CE94" s="239" t="s">
        <v>394</v>
      </c>
      <c r="CF94" s="239"/>
      <c r="CG94" s="239"/>
      <c r="CH94" s="239" t="s">
        <v>394</v>
      </c>
      <c r="CI94" s="239"/>
      <c r="CJ94" s="239"/>
      <c r="CK94" s="239" t="s">
        <v>394</v>
      </c>
      <c r="CL94" s="239"/>
      <c r="CM94" s="239"/>
      <c r="CN94" s="239" t="s">
        <v>394</v>
      </c>
      <c r="CO94" s="239"/>
      <c r="CP94" s="239"/>
      <c r="CQ94" s="239" t="s">
        <v>394</v>
      </c>
      <c r="CR94" s="239"/>
      <c r="CS94" s="239"/>
      <c r="CT94" s="179" t="s">
        <v>932</v>
      </c>
      <c r="CZ94" s="223">
        <f t="shared" si="12"/>
        <v>2.85</v>
      </c>
      <c r="DA94" s="223">
        <f t="shared" si="13"/>
        <v>1.5</v>
      </c>
    </row>
    <row r="95" s="179" customFormat="1" ht="74" hidden="1" customHeight="1" spans="1:105">
      <c r="A95" s="185">
        <v>88</v>
      </c>
      <c r="B95" s="185" t="s">
        <v>47</v>
      </c>
      <c r="C95" s="186" t="s">
        <v>450</v>
      </c>
      <c r="D95" s="186" t="s">
        <v>396</v>
      </c>
      <c r="E95" s="185" t="s">
        <v>397</v>
      </c>
      <c r="F95" s="185" t="s">
        <v>707</v>
      </c>
      <c r="G95" s="185" t="s">
        <v>432</v>
      </c>
      <c r="H95" s="185" t="s">
        <v>13</v>
      </c>
      <c r="I95" s="185">
        <v>202210</v>
      </c>
      <c r="J95" s="185">
        <v>202401</v>
      </c>
      <c r="K95" s="185">
        <v>202411</v>
      </c>
      <c r="L95" s="185" t="s">
        <v>14</v>
      </c>
      <c r="M95" s="185" t="s">
        <v>379</v>
      </c>
      <c r="N95" s="185"/>
      <c r="O95" s="185" t="s">
        <v>433</v>
      </c>
      <c r="P95" s="185" t="s">
        <v>434</v>
      </c>
      <c r="Q95" s="185"/>
      <c r="R95" s="185"/>
      <c r="S95" s="185" t="s">
        <v>435</v>
      </c>
      <c r="T95" s="185" t="s">
        <v>379</v>
      </c>
      <c r="U95" s="185" t="s">
        <v>379</v>
      </c>
      <c r="V95" s="185"/>
      <c r="W95" s="185" t="s">
        <v>15</v>
      </c>
      <c r="X95" s="185"/>
      <c r="Y95" s="185"/>
      <c r="Z95" s="185">
        <v>38396.01</v>
      </c>
      <c r="AA95" s="185">
        <v>15000</v>
      </c>
      <c r="AB95" s="185" t="s">
        <v>447</v>
      </c>
      <c r="AC95" s="185"/>
      <c r="AD95" s="185" t="s">
        <v>16</v>
      </c>
      <c r="AE95" s="185"/>
      <c r="AF95" s="185" t="s">
        <v>381</v>
      </c>
      <c r="AG95" s="185" t="s">
        <v>382</v>
      </c>
      <c r="AH95" s="185" t="s">
        <v>48</v>
      </c>
      <c r="AI95" s="185" t="s">
        <v>49</v>
      </c>
      <c r="AJ95" s="185"/>
      <c r="AK95" s="185"/>
      <c r="AL95" s="186" t="s">
        <v>451</v>
      </c>
      <c r="AM95" s="186">
        <v>13694723988</v>
      </c>
      <c r="AN95" s="186"/>
      <c r="AO95" s="186"/>
      <c r="AP95" s="186"/>
      <c r="AQ95" s="186"/>
      <c r="AR95" s="186"/>
      <c r="AS95" s="186"/>
      <c r="AT95" s="186"/>
      <c r="AU95" s="186"/>
      <c r="AV95" s="186"/>
      <c r="AW95" s="186"/>
      <c r="AX95" s="239" t="s">
        <v>379</v>
      </c>
      <c r="AY95" s="239"/>
      <c r="AZ95" s="237" t="s">
        <v>933</v>
      </c>
      <c r="BA95" s="237"/>
      <c r="BB95" s="237"/>
      <c r="BC95" s="238" t="s">
        <v>386</v>
      </c>
      <c r="BD95" s="238"/>
      <c r="BE95" s="238"/>
      <c r="BF95" s="238"/>
      <c r="BG95" s="238"/>
      <c r="BH95" s="238"/>
      <c r="BI95" s="238"/>
      <c r="BJ95" s="238"/>
      <c r="BK95" s="238"/>
      <c r="BL95" s="239" t="str">
        <f t="shared" si="14"/>
        <v>办结</v>
      </c>
      <c r="BM95" s="239" t="s">
        <v>379</v>
      </c>
      <c r="BN95" s="239" t="s">
        <v>387</v>
      </c>
      <c r="BO95" s="239"/>
      <c r="BP95" s="239" t="s">
        <v>394</v>
      </c>
      <c r="BQ95" s="239"/>
      <c r="BR95" s="239"/>
      <c r="BS95" s="239" t="s">
        <v>394</v>
      </c>
      <c r="BT95" s="239"/>
      <c r="BU95" s="239"/>
      <c r="BV95" s="239"/>
      <c r="BW95" s="239"/>
      <c r="BX95" s="239" t="s">
        <v>394</v>
      </c>
      <c r="BY95" s="239" t="s">
        <v>394</v>
      </c>
      <c r="BZ95" s="239"/>
      <c r="CA95" s="239"/>
      <c r="CB95" s="239" t="s">
        <v>379</v>
      </c>
      <c r="CC95" s="239" t="s">
        <v>387</v>
      </c>
      <c r="CD95" s="239"/>
      <c r="CE95" s="239" t="s">
        <v>379</v>
      </c>
      <c r="CF95" s="239" t="s">
        <v>387</v>
      </c>
      <c r="CG95" s="239"/>
      <c r="CH95" s="239" t="s">
        <v>394</v>
      </c>
      <c r="CI95" s="239"/>
      <c r="CJ95" s="239"/>
      <c r="CK95" s="239" t="s">
        <v>394</v>
      </c>
      <c r="CL95" s="239"/>
      <c r="CM95" s="239"/>
      <c r="CN95" s="239" t="s">
        <v>394</v>
      </c>
      <c r="CO95" s="239"/>
      <c r="CP95" s="239"/>
      <c r="CQ95" s="239" t="s">
        <v>394</v>
      </c>
      <c r="CR95" s="239"/>
      <c r="CS95" s="239"/>
      <c r="CT95" s="221" t="s">
        <v>386</v>
      </c>
      <c r="CU95" s="221"/>
      <c r="CV95" s="221"/>
      <c r="CW95" s="221"/>
      <c r="CX95" s="221"/>
      <c r="CZ95" s="223">
        <f t="shared" si="12"/>
        <v>3.839601</v>
      </c>
      <c r="DA95" s="223">
        <f t="shared" si="13"/>
        <v>1.5</v>
      </c>
    </row>
    <row r="96" s="179" customFormat="1" ht="74" hidden="1" customHeight="1" spans="1:105">
      <c r="A96" s="185">
        <v>89</v>
      </c>
      <c r="B96" s="185" t="s">
        <v>43</v>
      </c>
      <c r="C96" s="186" t="s">
        <v>444</v>
      </c>
      <c r="D96" s="186" t="s">
        <v>396</v>
      </c>
      <c r="E96" s="185" t="s">
        <v>397</v>
      </c>
      <c r="F96" s="185" t="s">
        <v>707</v>
      </c>
      <c r="G96" s="185" t="s">
        <v>432</v>
      </c>
      <c r="H96" s="185" t="s">
        <v>44</v>
      </c>
      <c r="I96" s="185">
        <v>202301</v>
      </c>
      <c r="J96" s="185">
        <v>202401</v>
      </c>
      <c r="K96" s="185">
        <v>202410</v>
      </c>
      <c r="L96" s="185" t="s">
        <v>14</v>
      </c>
      <c r="M96" s="185" t="s">
        <v>379</v>
      </c>
      <c r="N96" s="185"/>
      <c r="O96" s="185" t="s">
        <v>433</v>
      </c>
      <c r="P96" s="185" t="s">
        <v>445</v>
      </c>
      <c r="Q96" s="185"/>
      <c r="R96" s="185"/>
      <c r="S96" s="185" t="s">
        <v>446</v>
      </c>
      <c r="T96" s="185" t="s">
        <v>379</v>
      </c>
      <c r="U96" s="185" t="s">
        <v>379</v>
      </c>
      <c r="V96" s="185"/>
      <c r="W96" s="185" t="s">
        <v>15</v>
      </c>
      <c r="X96" s="185"/>
      <c r="Y96" s="185"/>
      <c r="Z96" s="185">
        <v>47914.96</v>
      </c>
      <c r="AA96" s="185">
        <v>15000</v>
      </c>
      <c r="AB96" s="185" t="s">
        <v>447</v>
      </c>
      <c r="AC96" s="185"/>
      <c r="AD96" s="185" t="s">
        <v>16</v>
      </c>
      <c r="AE96" s="185"/>
      <c r="AF96" s="185" t="s">
        <v>381</v>
      </c>
      <c r="AG96" s="185" t="s">
        <v>382</v>
      </c>
      <c r="AH96" s="185" t="s">
        <v>45</v>
      </c>
      <c r="AI96" s="185" t="s">
        <v>46</v>
      </c>
      <c r="AJ96" s="185"/>
      <c r="AK96" s="185"/>
      <c r="AL96" s="186" t="s">
        <v>448</v>
      </c>
      <c r="AM96" s="186">
        <v>18686114370</v>
      </c>
      <c r="AN96" s="186"/>
      <c r="AO96" s="186"/>
      <c r="AP96" s="186"/>
      <c r="AQ96" s="186"/>
      <c r="AR96" s="186"/>
      <c r="AS96" s="186"/>
      <c r="AT96" s="186"/>
      <c r="AU96" s="186"/>
      <c r="AV96" s="186"/>
      <c r="AW96" s="186"/>
      <c r="AX96" s="239" t="s">
        <v>379</v>
      </c>
      <c r="AY96" s="239"/>
      <c r="AZ96" s="237" t="s">
        <v>449</v>
      </c>
      <c r="BA96" s="237"/>
      <c r="BB96" s="237"/>
      <c r="BC96" s="238" t="s">
        <v>386</v>
      </c>
      <c r="BD96" s="238"/>
      <c r="BE96" s="238"/>
      <c r="BF96" s="238"/>
      <c r="BG96" s="238"/>
      <c r="BH96" s="238"/>
      <c r="BI96" s="238"/>
      <c r="BJ96" s="238"/>
      <c r="BK96" s="238"/>
      <c r="BL96" s="239" t="str">
        <f t="shared" si="14"/>
        <v>办结</v>
      </c>
      <c r="BM96" s="239" t="s">
        <v>379</v>
      </c>
      <c r="BN96" s="239" t="s">
        <v>387</v>
      </c>
      <c r="BO96" s="239"/>
      <c r="BP96" s="239" t="s">
        <v>394</v>
      </c>
      <c r="BQ96" s="239"/>
      <c r="BR96" s="239"/>
      <c r="BS96" s="239" t="s">
        <v>394</v>
      </c>
      <c r="BT96" s="239"/>
      <c r="BU96" s="239"/>
      <c r="BV96" s="239"/>
      <c r="BW96" s="239"/>
      <c r="BX96" s="239" t="s">
        <v>394</v>
      </c>
      <c r="BY96" s="239" t="s">
        <v>394</v>
      </c>
      <c r="BZ96" s="239"/>
      <c r="CA96" s="239"/>
      <c r="CB96" s="239" t="s">
        <v>379</v>
      </c>
      <c r="CC96" s="239" t="s">
        <v>387</v>
      </c>
      <c r="CD96" s="239"/>
      <c r="CE96" s="239" t="s">
        <v>379</v>
      </c>
      <c r="CF96" s="239" t="s">
        <v>387</v>
      </c>
      <c r="CG96" s="239"/>
      <c r="CH96" s="239" t="s">
        <v>394</v>
      </c>
      <c r="CI96" s="239"/>
      <c r="CJ96" s="239"/>
      <c r="CK96" s="239" t="s">
        <v>394</v>
      </c>
      <c r="CL96" s="239"/>
      <c r="CM96" s="239"/>
      <c r="CN96" s="239" t="s">
        <v>394</v>
      </c>
      <c r="CO96" s="239"/>
      <c r="CP96" s="239"/>
      <c r="CQ96" s="239" t="s">
        <v>394</v>
      </c>
      <c r="CR96" s="239"/>
      <c r="CS96" s="239"/>
      <c r="CT96" s="221" t="s">
        <v>386</v>
      </c>
      <c r="CU96" s="221"/>
      <c r="CV96" s="221"/>
      <c r="CW96" s="221"/>
      <c r="CX96" s="221"/>
      <c r="CZ96" s="223">
        <f t="shared" si="12"/>
        <v>4.791496</v>
      </c>
      <c r="DA96" s="223">
        <f t="shared" si="13"/>
        <v>1.5</v>
      </c>
    </row>
    <row r="97" s="179" customFormat="1" ht="74" hidden="1" customHeight="1" spans="1:98">
      <c r="A97" s="185">
        <v>90</v>
      </c>
      <c r="B97" s="185" t="s">
        <v>60</v>
      </c>
      <c r="C97" s="186" t="s">
        <v>470</v>
      </c>
      <c r="D97" s="186" t="s">
        <v>396</v>
      </c>
      <c r="E97" s="185" t="s">
        <v>397</v>
      </c>
      <c r="F97" s="185" t="s">
        <v>707</v>
      </c>
      <c r="G97" s="185" t="s">
        <v>432</v>
      </c>
      <c r="H97" s="185" t="s">
        <v>20</v>
      </c>
      <c r="I97" s="185">
        <v>202303</v>
      </c>
      <c r="J97" s="185">
        <v>202401</v>
      </c>
      <c r="K97" s="185">
        <v>202510</v>
      </c>
      <c r="L97" s="185" t="s">
        <v>14</v>
      </c>
      <c r="M97" s="185" t="s">
        <v>379</v>
      </c>
      <c r="N97" s="185"/>
      <c r="O97" s="185" t="s">
        <v>433</v>
      </c>
      <c r="P97" s="185" t="s">
        <v>445</v>
      </c>
      <c r="Q97" s="185"/>
      <c r="R97" s="185"/>
      <c r="S97" s="185" t="s">
        <v>446</v>
      </c>
      <c r="T97" s="185" t="s">
        <v>379</v>
      </c>
      <c r="U97" s="185" t="s">
        <v>379</v>
      </c>
      <c r="V97" s="185"/>
      <c r="W97" s="185" t="s">
        <v>15</v>
      </c>
      <c r="X97" s="185"/>
      <c r="Y97" s="185"/>
      <c r="Z97" s="185">
        <v>23689.96</v>
      </c>
      <c r="AA97" s="185">
        <v>13000</v>
      </c>
      <c r="AB97" s="185" t="s">
        <v>447</v>
      </c>
      <c r="AC97" s="185"/>
      <c r="AD97" s="185" t="s">
        <v>16</v>
      </c>
      <c r="AE97" s="185"/>
      <c r="AF97" s="185" t="s">
        <v>381</v>
      </c>
      <c r="AG97" s="185" t="s">
        <v>382</v>
      </c>
      <c r="AH97" s="185" t="s">
        <v>61</v>
      </c>
      <c r="AI97" s="185" t="s">
        <v>46</v>
      </c>
      <c r="AJ97" s="185"/>
      <c r="AK97" s="185"/>
      <c r="AL97" s="186" t="s">
        <v>448</v>
      </c>
      <c r="AM97" s="186">
        <v>18686114370</v>
      </c>
      <c r="AN97" s="186"/>
      <c r="AO97" s="186"/>
      <c r="AP97" s="186"/>
      <c r="AQ97" s="186"/>
      <c r="AR97" s="186"/>
      <c r="AS97" s="186"/>
      <c r="AT97" s="186"/>
      <c r="AU97" s="186"/>
      <c r="AV97" s="186"/>
      <c r="AW97" s="186"/>
      <c r="AX97" s="239" t="s">
        <v>379</v>
      </c>
      <c r="AY97" s="239"/>
      <c r="AZ97" s="237" t="s">
        <v>471</v>
      </c>
      <c r="BA97" s="237"/>
      <c r="BB97" s="237"/>
      <c r="BC97" s="238" t="s">
        <v>386</v>
      </c>
      <c r="BD97" s="238"/>
      <c r="BE97" s="238"/>
      <c r="BF97" s="238"/>
      <c r="BG97" s="238"/>
      <c r="BH97" s="238"/>
      <c r="BI97" s="238"/>
      <c r="BJ97" s="238"/>
      <c r="BK97" s="238"/>
      <c r="BL97" s="239" t="str">
        <f t="shared" si="14"/>
        <v>办结</v>
      </c>
      <c r="BM97" s="239" t="s">
        <v>379</v>
      </c>
      <c r="BN97" s="239" t="s">
        <v>387</v>
      </c>
      <c r="BO97" s="239"/>
      <c r="BP97" s="239" t="s">
        <v>394</v>
      </c>
      <c r="BQ97" s="239"/>
      <c r="BR97" s="239"/>
      <c r="BS97" s="239" t="s">
        <v>394</v>
      </c>
      <c r="BT97" s="239"/>
      <c r="BU97" s="239"/>
      <c r="BV97" s="239"/>
      <c r="BW97" s="239"/>
      <c r="BX97" s="239" t="s">
        <v>394</v>
      </c>
      <c r="BY97" s="239" t="s">
        <v>394</v>
      </c>
      <c r="BZ97" s="239"/>
      <c r="CA97" s="239"/>
      <c r="CB97" s="239" t="s">
        <v>379</v>
      </c>
      <c r="CC97" s="239" t="s">
        <v>387</v>
      </c>
      <c r="CD97" s="239"/>
      <c r="CE97" s="239" t="s">
        <v>379</v>
      </c>
      <c r="CF97" s="239" t="s">
        <v>387</v>
      </c>
      <c r="CG97" s="239"/>
      <c r="CH97" s="239" t="s">
        <v>394</v>
      </c>
      <c r="CI97" s="239"/>
      <c r="CJ97" s="239"/>
      <c r="CK97" s="239" t="s">
        <v>394</v>
      </c>
      <c r="CL97" s="239"/>
      <c r="CM97" s="239"/>
      <c r="CN97" s="239" t="s">
        <v>394</v>
      </c>
      <c r="CO97" s="239"/>
      <c r="CP97" s="239"/>
      <c r="CQ97" s="239" t="s">
        <v>394</v>
      </c>
      <c r="CR97" s="239"/>
      <c r="CS97" s="239"/>
      <c r="CT97" s="179" t="s">
        <v>386</v>
      </c>
    </row>
    <row r="98" s="179" customFormat="1" ht="74" hidden="1" customHeight="1" spans="1:102">
      <c r="A98" s="185">
        <v>91</v>
      </c>
      <c r="B98" s="185" t="s">
        <v>75</v>
      </c>
      <c r="C98" s="185" t="s">
        <v>499</v>
      </c>
      <c r="D98" s="186" t="s">
        <v>396</v>
      </c>
      <c r="E98" s="185" t="s">
        <v>397</v>
      </c>
      <c r="F98" s="185" t="s">
        <v>707</v>
      </c>
      <c r="G98" s="185"/>
      <c r="H98" s="185" t="s">
        <v>76</v>
      </c>
      <c r="I98" s="185"/>
      <c r="J98" s="185"/>
      <c r="K98" s="185">
        <v>202512</v>
      </c>
      <c r="L98" s="185" t="s">
        <v>14</v>
      </c>
      <c r="M98" s="185"/>
      <c r="N98" s="185"/>
      <c r="O98" s="185" t="s">
        <v>433</v>
      </c>
      <c r="P98" s="185" t="s">
        <v>434</v>
      </c>
      <c r="Q98" s="185"/>
      <c r="R98" s="185"/>
      <c r="S98" s="186" t="s">
        <v>435</v>
      </c>
      <c r="T98" s="185" t="s">
        <v>379</v>
      </c>
      <c r="U98" s="185" t="s">
        <v>379</v>
      </c>
      <c r="V98" s="185"/>
      <c r="W98" s="185" t="s">
        <v>15</v>
      </c>
      <c r="X98" s="185"/>
      <c r="Y98" s="185"/>
      <c r="Z98" s="185">
        <v>19930</v>
      </c>
      <c r="AA98" s="185">
        <v>13000</v>
      </c>
      <c r="AB98" s="185"/>
      <c r="AC98" s="185"/>
      <c r="AD98" s="185" t="s">
        <v>16</v>
      </c>
      <c r="AE98" s="185"/>
      <c r="AF98" s="185" t="s">
        <v>381</v>
      </c>
      <c r="AG98" s="185" t="s">
        <v>500</v>
      </c>
      <c r="AH98" s="185" t="s">
        <v>77</v>
      </c>
      <c r="AI98" s="185" t="s">
        <v>78</v>
      </c>
      <c r="AJ98" s="185"/>
      <c r="AK98" s="185"/>
      <c r="AL98" s="186" t="s">
        <v>457</v>
      </c>
      <c r="AM98" s="186">
        <v>13848539369</v>
      </c>
      <c r="AN98" s="185"/>
      <c r="AO98" s="185"/>
      <c r="AP98" s="185"/>
      <c r="AQ98" s="186"/>
      <c r="AR98" s="186"/>
      <c r="AS98" s="185"/>
      <c r="AT98" s="186"/>
      <c r="AU98" s="186"/>
      <c r="AV98" s="186" t="s">
        <v>500</v>
      </c>
      <c r="AW98" s="186"/>
      <c r="AX98" s="239" t="s">
        <v>379</v>
      </c>
      <c r="AY98" s="239"/>
      <c r="AZ98" s="237" t="s">
        <v>934</v>
      </c>
      <c r="BA98" s="237"/>
      <c r="BB98" s="237"/>
      <c r="BC98" s="238" t="s">
        <v>386</v>
      </c>
      <c r="BD98" s="238"/>
      <c r="BE98" s="238"/>
      <c r="BF98" s="238"/>
      <c r="BG98" s="238"/>
      <c r="BH98" s="238"/>
      <c r="BI98" s="238"/>
      <c r="BJ98" s="238"/>
      <c r="BK98" s="238"/>
      <c r="BL98" s="239" t="str">
        <f t="shared" si="14"/>
        <v>办结</v>
      </c>
      <c r="BM98" s="238" t="s">
        <v>379</v>
      </c>
      <c r="BN98" s="238"/>
      <c r="BO98" s="238"/>
      <c r="BP98" s="238" t="s">
        <v>394</v>
      </c>
      <c r="BQ98" s="238"/>
      <c r="BR98" s="238"/>
      <c r="BS98" s="238" t="s">
        <v>394</v>
      </c>
      <c r="BT98" s="238"/>
      <c r="BU98" s="238"/>
      <c r="BV98" s="238"/>
      <c r="BW98" s="238"/>
      <c r="BX98" s="239" t="s">
        <v>394</v>
      </c>
      <c r="BY98" s="239" t="s">
        <v>394</v>
      </c>
      <c r="BZ98" s="238"/>
      <c r="CA98" s="238"/>
      <c r="CB98" s="239" t="s">
        <v>394</v>
      </c>
      <c r="CC98" s="238"/>
      <c r="CD98" s="238"/>
      <c r="CE98" s="239" t="s">
        <v>394</v>
      </c>
      <c r="CF98" s="238"/>
      <c r="CG98" s="238"/>
      <c r="CH98" s="239" t="s">
        <v>394</v>
      </c>
      <c r="CI98" s="238"/>
      <c r="CJ98" s="238"/>
      <c r="CK98" s="239" t="s">
        <v>394</v>
      </c>
      <c r="CL98" s="238"/>
      <c r="CM98" s="238"/>
      <c r="CN98" s="239" t="s">
        <v>394</v>
      </c>
      <c r="CO98" s="238"/>
      <c r="CP98" s="238"/>
      <c r="CQ98" s="239" t="s">
        <v>394</v>
      </c>
      <c r="CR98" s="238"/>
      <c r="CS98" s="238"/>
      <c r="CT98" s="226"/>
      <c r="CU98" s="226"/>
      <c r="CV98" s="226"/>
      <c r="CW98" s="226"/>
      <c r="CX98" s="226"/>
    </row>
    <row r="99" s="179" customFormat="1" ht="74" hidden="1" customHeight="1" spans="1:105">
      <c r="A99" s="185">
        <v>92</v>
      </c>
      <c r="B99" s="185" t="s">
        <v>65</v>
      </c>
      <c r="C99" s="186" t="s">
        <v>476</v>
      </c>
      <c r="D99" s="186" t="s">
        <v>396</v>
      </c>
      <c r="E99" s="185" t="s">
        <v>397</v>
      </c>
      <c r="F99" s="185" t="s">
        <v>707</v>
      </c>
      <c r="G99" s="185" t="s">
        <v>399</v>
      </c>
      <c r="H99" s="185" t="s">
        <v>13</v>
      </c>
      <c r="I99" s="185">
        <v>202303</v>
      </c>
      <c r="J99" s="185">
        <v>202402</v>
      </c>
      <c r="K99" s="185">
        <v>202411</v>
      </c>
      <c r="L99" s="185" t="s">
        <v>14</v>
      </c>
      <c r="M99" s="185"/>
      <c r="N99" s="185"/>
      <c r="O99" s="185" t="s">
        <v>400</v>
      </c>
      <c r="P99" s="185" t="s">
        <v>401</v>
      </c>
      <c r="Q99" s="185"/>
      <c r="R99" s="185"/>
      <c r="S99" s="185" t="s">
        <v>402</v>
      </c>
      <c r="T99" s="185" t="s">
        <v>379</v>
      </c>
      <c r="U99" s="185" t="s">
        <v>379</v>
      </c>
      <c r="V99" s="185"/>
      <c r="W99" s="185" t="s">
        <v>15</v>
      </c>
      <c r="X99" s="185"/>
      <c r="Y99" s="185"/>
      <c r="Z99" s="185">
        <v>23500</v>
      </c>
      <c r="AA99" s="185">
        <v>10000</v>
      </c>
      <c r="AB99" s="185">
        <v>13.6</v>
      </c>
      <c r="AC99" s="185"/>
      <c r="AD99" s="185" t="s">
        <v>16</v>
      </c>
      <c r="AE99" s="185"/>
      <c r="AF99" s="185" t="s">
        <v>381</v>
      </c>
      <c r="AG99" s="185" t="s">
        <v>382</v>
      </c>
      <c r="AH99" s="185" t="s">
        <v>66</v>
      </c>
      <c r="AI99" s="185" t="s">
        <v>67</v>
      </c>
      <c r="AJ99" s="185"/>
      <c r="AK99" s="185"/>
      <c r="AL99" s="186" t="s">
        <v>478</v>
      </c>
      <c r="AM99" s="186">
        <v>15047224700</v>
      </c>
      <c r="AN99" s="186" t="s">
        <v>384</v>
      </c>
      <c r="AO99" s="186"/>
      <c r="AP99" s="186"/>
      <c r="AQ99" s="186"/>
      <c r="AR99" s="186"/>
      <c r="AS99" s="186"/>
      <c r="AT99" s="186"/>
      <c r="AU99" s="186"/>
      <c r="AV99" s="186"/>
      <c r="AW99" s="186"/>
      <c r="AX99" s="239" t="s">
        <v>379</v>
      </c>
      <c r="AY99" s="239"/>
      <c r="AZ99" s="237" t="s">
        <v>479</v>
      </c>
      <c r="BA99" s="237"/>
      <c r="BB99" s="237"/>
      <c r="BC99" s="238" t="s">
        <v>386</v>
      </c>
      <c r="BD99" s="238"/>
      <c r="BE99" s="238"/>
      <c r="BF99" s="238"/>
      <c r="BG99" s="238"/>
      <c r="BH99" s="238"/>
      <c r="BI99" s="238"/>
      <c r="BJ99" s="238"/>
      <c r="BK99" s="238"/>
      <c r="BL99" s="239" t="str">
        <f t="shared" si="14"/>
        <v>办结</v>
      </c>
      <c r="BM99" s="239" t="s">
        <v>379</v>
      </c>
      <c r="BN99" s="239" t="s">
        <v>393</v>
      </c>
      <c r="BO99" s="239"/>
      <c r="BP99" s="239" t="s">
        <v>394</v>
      </c>
      <c r="BQ99" s="239"/>
      <c r="BR99" s="239"/>
      <c r="BS99" s="239" t="s">
        <v>394</v>
      </c>
      <c r="BT99" s="239"/>
      <c r="BU99" s="239"/>
      <c r="BV99" s="239"/>
      <c r="BW99" s="239"/>
      <c r="BX99" s="239" t="s">
        <v>394</v>
      </c>
      <c r="BY99" s="239" t="s">
        <v>394</v>
      </c>
      <c r="BZ99" s="239"/>
      <c r="CA99" s="239"/>
      <c r="CB99" s="239" t="s">
        <v>379</v>
      </c>
      <c r="CC99" s="239" t="s">
        <v>387</v>
      </c>
      <c r="CD99" s="236"/>
      <c r="CE99" s="239" t="s">
        <v>379</v>
      </c>
      <c r="CF99" s="239" t="s">
        <v>387</v>
      </c>
      <c r="CG99" s="239"/>
      <c r="CH99" s="239" t="s">
        <v>394</v>
      </c>
      <c r="CI99" s="239"/>
      <c r="CJ99" s="239"/>
      <c r="CK99" s="239" t="s">
        <v>394</v>
      </c>
      <c r="CL99" s="239"/>
      <c r="CM99" s="239"/>
      <c r="CN99" s="239" t="s">
        <v>394</v>
      </c>
      <c r="CO99" s="239"/>
      <c r="CP99" s="239"/>
      <c r="CQ99" s="239" t="s">
        <v>394</v>
      </c>
      <c r="CR99" s="239"/>
      <c r="CS99" s="239"/>
      <c r="CT99" s="221" t="s">
        <v>386</v>
      </c>
      <c r="CV99" s="179" t="s">
        <v>480</v>
      </c>
      <c r="CZ99" s="223">
        <f t="shared" ref="CZ99:CZ101" si="15">Z99/10000</f>
        <v>2.35</v>
      </c>
      <c r="DA99" s="223">
        <f t="shared" ref="DA99:DA101" si="16">AA99/10000</f>
        <v>1</v>
      </c>
    </row>
    <row r="100" s="179" customFormat="1" ht="74" hidden="1" customHeight="1" spans="1:105">
      <c r="A100" s="185">
        <v>93</v>
      </c>
      <c r="B100" s="185" t="s">
        <v>82</v>
      </c>
      <c r="C100" s="186" t="s">
        <v>506</v>
      </c>
      <c r="D100" s="186" t="s">
        <v>396</v>
      </c>
      <c r="E100" s="185" t="s">
        <v>397</v>
      </c>
      <c r="F100" s="185" t="s">
        <v>707</v>
      </c>
      <c r="G100" s="185"/>
      <c r="H100" s="185" t="s">
        <v>44</v>
      </c>
      <c r="I100" s="185">
        <v>202301</v>
      </c>
      <c r="J100" s="185">
        <v>202401</v>
      </c>
      <c r="K100" s="185">
        <v>202410</v>
      </c>
      <c r="L100" s="185" t="s">
        <v>14</v>
      </c>
      <c r="M100" s="185" t="s">
        <v>379</v>
      </c>
      <c r="N100" s="185"/>
      <c r="O100" s="185" t="s">
        <v>433</v>
      </c>
      <c r="P100" s="185" t="s">
        <v>445</v>
      </c>
      <c r="Q100" s="185"/>
      <c r="R100" s="185"/>
      <c r="S100" s="185" t="s">
        <v>446</v>
      </c>
      <c r="T100" s="185" t="s">
        <v>379</v>
      </c>
      <c r="U100" s="185" t="s">
        <v>379</v>
      </c>
      <c r="V100" s="185"/>
      <c r="W100" s="185" t="s">
        <v>15</v>
      </c>
      <c r="X100" s="185"/>
      <c r="Y100" s="185"/>
      <c r="Z100" s="185">
        <v>13978</v>
      </c>
      <c r="AA100" s="185">
        <v>6000</v>
      </c>
      <c r="AB100" s="185" t="s">
        <v>447</v>
      </c>
      <c r="AC100" s="185"/>
      <c r="AD100" s="185" t="s">
        <v>16</v>
      </c>
      <c r="AE100" s="185"/>
      <c r="AF100" s="185" t="s">
        <v>381</v>
      </c>
      <c r="AG100" s="185" t="s">
        <v>382</v>
      </c>
      <c r="AH100" s="185" t="s">
        <v>83</v>
      </c>
      <c r="AI100" s="185" t="s">
        <v>46</v>
      </c>
      <c r="AJ100" s="185"/>
      <c r="AK100" s="185"/>
      <c r="AL100" s="186" t="s">
        <v>448</v>
      </c>
      <c r="AM100" s="186">
        <v>18686114370</v>
      </c>
      <c r="AN100" s="186"/>
      <c r="AO100" s="186"/>
      <c r="AP100" s="186"/>
      <c r="AQ100" s="186"/>
      <c r="AR100" s="186"/>
      <c r="AS100" s="186"/>
      <c r="AT100" s="186"/>
      <c r="AU100" s="186"/>
      <c r="AV100" s="186"/>
      <c r="AW100" s="186"/>
      <c r="AX100" s="239" t="s">
        <v>379</v>
      </c>
      <c r="AY100" s="239"/>
      <c r="AZ100" s="237" t="s">
        <v>507</v>
      </c>
      <c r="BA100" s="237"/>
      <c r="BB100" s="237"/>
      <c r="BC100" s="238" t="s">
        <v>386</v>
      </c>
      <c r="BD100" s="238"/>
      <c r="BE100" s="238"/>
      <c r="BF100" s="238"/>
      <c r="BG100" s="238"/>
      <c r="BH100" s="238"/>
      <c r="BI100" s="238"/>
      <c r="BJ100" s="238"/>
      <c r="BK100" s="238"/>
      <c r="BL100" s="239" t="str">
        <f t="shared" si="14"/>
        <v>办结</v>
      </c>
      <c r="BM100" s="239" t="s">
        <v>379</v>
      </c>
      <c r="BN100" s="239" t="s">
        <v>387</v>
      </c>
      <c r="BO100" s="239"/>
      <c r="BP100" s="239" t="s">
        <v>394</v>
      </c>
      <c r="BQ100" s="239"/>
      <c r="BR100" s="239"/>
      <c r="BS100" s="239" t="s">
        <v>394</v>
      </c>
      <c r="BT100" s="239"/>
      <c r="BU100" s="239"/>
      <c r="BV100" s="239"/>
      <c r="BW100" s="239"/>
      <c r="BX100" s="239" t="s">
        <v>394</v>
      </c>
      <c r="BY100" s="239" t="s">
        <v>394</v>
      </c>
      <c r="BZ100" s="239"/>
      <c r="CA100" s="239"/>
      <c r="CB100" s="239" t="s">
        <v>379</v>
      </c>
      <c r="CC100" s="239" t="s">
        <v>387</v>
      </c>
      <c r="CD100" s="239"/>
      <c r="CE100" s="239" t="s">
        <v>379</v>
      </c>
      <c r="CF100" s="239" t="s">
        <v>387</v>
      </c>
      <c r="CG100" s="239"/>
      <c r="CH100" s="239" t="s">
        <v>394</v>
      </c>
      <c r="CI100" s="239"/>
      <c r="CJ100" s="239"/>
      <c r="CK100" s="239" t="s">
        <v>394</v>
      </c>
      <c r="CL100" s="239"/>
      <c r="CM100" s="239"/>
      <c r="CN100" s="239" t="s">
        <v>394</v>
      </c>
      <c r="CO100" s="239"/>
      <c r="CP100" s="239"/>
      <c r="CQ100" s="239" t="s">
        <v>394</v>
      </c>
      <c r="CR100" s="239"/>
      <c r="CS100" s="239"/>
      <c r="CT100" s="221" t="s">
        <v>386</v>
      </c>
      <c r="CZ100" s="223">
        <f t="shared" si="15"/>
        <v>1.3978</v>
      </c>
      <c r="DA100" s="223">
        <f t="shared" si="16"/>
        <v>0.6</v>
      </c>
    </row>
    <row r="101" s="179" customFormat="1" ht="74" hidden="1" customHeight="1" spans="1:105">
      <c r="A101" s="185">
        <v>94</v>
      </c>
      <c r="B101" s="185" t="s">
        <v>84</v>
      </c>
      <c r="C101" s="186" t="s">
        <v>508</v>
      </c>
      <c r="D101" s="186" t="s">
        <v>396</v>
      </c>
      <c r="E101" s="185" t="s">
        <v>397</v>
      </c>
      <c r="F101" s="185" t="s">
        <v>707</v>
      </c>
      <c r="G101" s="185"/>
      <c r="H101" s="185" t="s">
        <v>13</v>
      </c>
      <c r="I101" s="185">
        <v>202302</v>
      </c>
      <c r="J101" s="185">
        <v>202401</v>
      </c>
      <c r="K101" s="185">
        <v>202406</v>
      </c>
      <c r="L101" s="185" t="s">
        <v>14</v>
      </c>
      <c r="M101" s="185" t="s">
        <v>379</v>
      </c>
      <c r="N101" s="185" t="s">
        <v>379</v>
      </c>
      <c r="O101" s="185" t="s">
        <v>433</v>
      </c>
      <c r="P101" s="185" t="s">
        <v>445</v>
      </c>
      <c r="Q101" s="185"/>
      <c r="R101" s="185"/>
      <c r="S101" s="185" t="s">
        <v>446</v>
      </c>
      <c r="T101" s="185" t="s">
        <v>379</v>
      </c>
      <c r="U101" s="185" t="s">
        <v>379</v>
      </c>
      <c r="V101" s="185"/>
      <c r="W101" s="185" t="s">
        <v>15</v>
      </c>
      <c r="X101" s="185"/>
      <c r="Y101" s="185"/>
      <c r="Z101" s="185">
        <v>11000</v>
      </c>
      <c r="AA101" s="185">
        <v>5000</v>
      </c>
      <c r="AB101" s="185" t="s">
        <v>447</v>
      </c>
      <c r="AC101" s="185"/>
      <c r="AD101" s="185" t="s">
        <v>16</v>
      </c>
      <c r="AE101" s="185"/>
      <c r="AF101" s="185" t="s">
        <v>381</v>
      </c>
      <c r="AG101" s="185" t="s">
        <v>382</v>
      </c>
      <c r="AH101" s="185" t="s">
        <v>85</v>
      </c>
      <c r="AI101" s="185" t="s">
        <v>78</v>
      </c>
      <c r="AJ101" s="185"/>
      <c r="AK101" s="185"/>
      <c r="AL101" s="186" t="s">
        <v>457</v>
      </c>
      <c r="AM101" s="186">
        <v>13848539369</v>
      </c>
      <c r="AN101" s="186"/>
      <c r="AO101" s="186"/>
      <c r="AP101" s="186"/>
      <c r="AQ101" s="186"/>
      <c r="AR101" s="186"/>
      <c r="AS101" s="186"/>
      <c r="AT101" s="186"/>
      <c r="AU101" s="186"/>
      <c r="AV101" s="186"/>
      <c r="AW101" s="186"/>
      <c r="AX101" s="239" t="s">
        <v>379</v>
      </c>
      <c r="AY101" s="239"/>
      <c r="AZ101" s="237" t="s">
        <v>507</v>
      </c>
      <c r="BA101" s="237"/>
      <c r="BB101" s="237"/>
      <c r="BC101" s="238" t="s">
        <v>386</v>
      </c>
      <c r="BD101" s="238"/>
      <c r="BE101" s="238"/>
      <c r="BF101" s="238"/>
      <c r="BG101" s="238"/>
      <c r="BH101" s="238"/>
      <c r="BI101" s="238"/>
      <c r="BJ101" s="238"/>
      <c r="BK101" s="238"/>
      <c r="BL101" s="239" t="str">
        <f t="shared" si="14"/>
        <v>办结</v>
      </c>
      <c r="BM101" s="239" t="s">
        <v>379</v>
      </c>
      <c r="BN101" s="239" t="s">
        <v>387</v>
      </c>
      <c r="BO101" s="239"/>
      <c r="BP101" s="239" t="s">
        <v>394</v>
      </c>
      <c r="BQ101" s="239"/>
      <c r="BR101" s="239"/>
      <c r="BS101" s="239" t="s">
        <v>394</v>
      </c>
      <c r="BT101" s="239"/>
      <c r="BU101" s="239"/>
      <c r="BV101" s="239"/>
      <c r="BW101" s="239"/>
      <c r="BX101" s="239" t="s">
        <v>394</v>
      </c>
      <c r="BY101" s="239" t="s">
        <v>394</v>
      </c>
      <c r="BZ101" s="239"/>
      <c r="CA101" s="239"/>
      <c r="CB101" s="239" t="s">
        <v>394</v>
      </c>
      <c r="CC101" s="239"/>
      <c r="CD101" s="239"/>
      <c r="CE101" s="239" t="s">
        <v>394</v>
      </c>
      <c r="CF101" s="239"/>
      <c r="CG101" s="239"/>
      <c r="CH101" s="239" t="s">
        <v>394</v>
      </c>
      <c r="CI101" s="239"/>
      <c r="CJ101" s="239"/>
      <c r="CK101" s="239" t="s">
        <v>394</v>
      </c>
      <c r="CL101" s="239"/>
      <c r="CM101" s="239"/>
      <c r="CN101" s="239" t="s">
        <v>394</v>
      </c>
      <c r="CO101" s="239"/>
      <c r="CP101" s="239"/>
      <c r="CQ101" s="239" t="s">
        <v>394</v>
      </c>
      <c r="CR101" s="239"/>
      <c r="CS101" s="239"/>
      <c r="CT101" s="221" t="s">
        <v>386</v>
      </c>
      <c r="CZ101" s="223">
        <f t="shared" si="15"/>
        <v>1.1</v>
      </c>
      <c r="DA101" s="223">
        <f t="shared" si="16"/>
        <v>0.5</v>
      </c>
    </row>
    <row r="102" s="179" customFormat="1" ht="165" hidden="1" customHeight="1" spans="1:98">
      <c r="A102" s="185">
        <v>95</v>
      </c>
      <c r="B102" s="185" t="s">
        <v>23</v>
      </c>
      <c r="C102" s="186" t="s">
        <v>405</v>
      </c>
      <c r="D102" s="186" t="s">
        <v>396</v>
      </c>
      <c r="E102" s="185" t="s">
        <v>397</v>
      </c>
      <c r="F102" s="185" t="s">
        <v>406</v>
      </c>
      <c r="G102" s="185"/>
      <c r="H102" s="185" t="s">
        <v>24</v>
      </c>
      <c r="I102" s="185">
        <v>202204</v>
      </c>
      <c r="J102" s="185">
        <v>202403</v>
      </c>
      <c r="K102" s="185">
        <v>202512</v>
      </c>
      <c r="L102" s="185" t="s">
        <v>14</v>
      </c>
      <c r="M102" s="185"/>
      <c r="N102" s="185"/>
      <c r="O102" s="185" t="s">
        <v>407</v>
      </c>
      <c r="P102" s="185" t="s">
        <v>408</v>
      </c>
      <c r="Q102" s="185" t="s">
        <v>379</v>
      </c>
      <c r="R102" s="185" t="s">
        <v>409</v>
      </c>
      <c r="S102" s="185" t="s">
        <v>410</v>
      </c>
      <c r="T102" s="185" t="s">
        <v>379</v>
      </c>
      <c r="U102" s="185" t="s">
        <v>379</v>
      </c>
      <c r="V102" s="185"/>
      <c r="W102" s="185" t="s">
        <v>15</v>
      </c>
      <c r="X102" s="185"/>
      <c r="Y102" s="185"/>
      <c r="Z102" s="185">
        <v>331900</v>
      </c>
      <c r="AA102" s="185">
        <v>150000</v>
      </c>
      <c r="AB102" s="185">
        <v>30</v>
      </c>
      <c r="AC102" s="185"/>
      <c r="AD102" s="185" t="s">
        <v>16</v>
      </c>
      <c r="AE102" s="185"/>
      <c r="AF102" s="185" t="s">
        <v>381</v>
      </c>
      <c r="AG102" s="185" t="s">
        <v>382</v>
      </c>
      <c r="AH102" s="185" t="s">
        <v>25</v>
      </c>
      <c r="AI102" s="185" t="s">
        <v>26</v>
      </c>
      <c r="AJ102" s="185"/>
      <c r="AK102" s="185"/>
      <c r="AL102" s="186" t="s">
        <v>411</v>
      </c>
      <c r="AM102" s="186">
        <v>18863077659</v>
      </c>
      <c r="AN102" s="186">
        <v>200</v>
      </c>
      <c r="AO102" s="186"/>
      <c r="AP102" s="186"/>
      <c r="AQ102" s="186"/>
      <c r="AR102" s="186"/>
      <c r="AS102" s="186"/>
      <c r="AT102" s="186"/>
      <c r="AU102" s="186"/>
      <c r="AV102" s="186"/>
      <c r="AW102" s="186"/>
      <c r="AX102" s="239" t="s">
        <v>379</v>
      </c>
      <c r="AY102" s="239"/>
      <c r="AZ102" s="237" t="s">
        <v>412</v>
      </c>
      <c r="BA102" s="237"/>
      <c r="BB102" s="237"/>
      <c r="BC102" s="238" t="s">
        <v>386</v>
      </c>
      <c r="BD102" s="238"/>
      <c r="BE102" s="238"/>
      <c r="BF102" s="238"/>
      <c r="BG102" s="238"/>
      <c r="BH102" s="238"/>
      <c r="BI102" s="238"/>
      <c r="BJ102" s="238"/>
      <c r="BK102" s="238"/>
      <c r="BL102" s="239" t="str">
        <f t="shared" si="14"/>
        <v>办结</v>
      </c>
      <c r="BM102" s="239" t="s">
        <v>379</v>
      </c>
      <c r="BN102" s="239" t="s">
        <v>387</v>
      </c>
      <c r="BO102" s="239"/>
      <c r="BP102" s="239" t="s">
        <v>379</v>
      </c>
      <c r="BQ102" s="239" t="s">
        <v>388</v>
      </c>
      <c r="BR102" s="239" t="s">
        <v>389</v>
      </c>
      <c r="BS102" s="239" t="s">
        <v>379</v>
      </c>
      <c r="BT102" s="239" t="s">
        <v>390</v>
      </c>
      <c r="BU102" s="239" t="s">
        <v>391</v>
      </c>
      <c r="BV102" s="239" t="s">
        <v>392</v>
      </c>
      <c r="BW102" s="239" t="s">
        <v>392</v>
      </c>
      <c r="BX102" s="239" t="s">
        <v>379</v>
      </c>
      <c r="BY102" s="239" t="s">
        <v>379</v>
      </c>
      <c r="BZ102" s="239" t="s">
        <v>388</v>
      </c>
      <c r="CA102" s="239"/>
      <c r="CB102" s="239" t="s">
        <v>379</v>
      </c>
      <c r="CC102" s="239" t="s">
        <v>387</v>
      </c>
      <c r="CD102" s="239"/>
      <c r="CE102" s="239" t="s">
        <v>379</v>
      </c>
      <c r="CF102" s="239" t="s">
        <v>393</v>
      </c>
      <c r="CG102" s="239"/>
      <c r="CH102" s="239" t="s">
        <v>379</v>
      </c>
      <c r="CI102" s="239" t="s">
        <v>388</v>
      </c>
      <c r="CJ102" s="239"/>
      <c r="CK102" s="239" t="s">
        <v>379</v>
      </c>
      <c r="CL102" s="239" t="s">
        <v>388</v>
      </c>
      <c r="CM102" s="239"/>
      <c r="CN102" s="239" t="s">
        <v>394</v>
      </c>
      <c r="CO102" s="239"/>
      <c r="CP102" s="239"/>
      <c r="CQ102" s="239" t="s">
        <v>394</v>
      </c>
      <c r="CR102" s="239"/>
      <c r="CS102" s="239"/>
      <c r="CT102" s="221" t="s">
        <v>386</v>
      </c>
    </row>
    <row r="103" s="179" customFormat="1" ht="74" hidden="1" customHeight="1" spans="1:105">
      <c r="A103" s="185">
        <v>96</v>
      </c>
      <c r="B103" s="185" t="s">
        <v>50</v>
      </c>
      <c r="C103" s="186" t="s">
        <v>453</v>
      </c>
      <c r="D103" s="186" t="s">
        <v>396</v>
      </c>
      <c r="E103" s="185" t="s">
        <v>397</v>
      </c>
      <c r="F103" s="185" t="s">
        <v>406</v>
      </c>
      <c r="G103" s="185" t="s">
        <v>399</v>
      </c>
      <c r="H103" s="185" t="s">
        <v>13</v>
      </c>
      <c r="I103" s="185">
        <v>202301</v>
      </c>
      <c r="J103" s="185">
        <v>202401</v>
      </c>
      <c r="K103" s="185">
        <v>202406</v>
      </c>
      <c r="L103" s="185" t="s">
        <v>14</v>
      </c>
      <c r="M103" s="185"/>
      <c r="N103" s="185"/>
      <c r="O103" s="185" t="s">
        <v>407</v>
      </c>
      <c r="P103" s="185" t="s">
        <v>408</v>
      </c>
      <c r="Q103" s="185" t="s">
        <v>379</v>
      </c>
      <c r="R103" s="185" t="s">
        <v>409</v>
      </c>
      <c r="S103" s="185" t="s">
        <v>410</v>
      </c>
      <c r="T103" s="185" t="s">
        <v>379</v>
      </c>
      <c r="U103" s="185" t="s">
        <v>379</v>
      </c>
      <c r="V103" s="185"/>
      <c r="W103" s="185" t="s">
        <v>15</v>
      </c>
      <c r="X103" s="185"/>
      <c r="Y103" s="185"/>
      <c r="Z103" s="185">
        <v>36000</v>
      </c>
      <c r="AA103" s="185">
        <v>15000</v>
      </c>
      <c r="AB103" s="185">
        <v>30</v>
      </c>
      <c r="AC103" s="185"/>
      <c r="AD103" s="185" t="s">
        <v>16</v>
      </c>
      <c r="AE103" s="185"/>
      <c r="AF103" s="185" t="s">
        <v>381</v>
      </c>
      <c r="AG103" s="185" t="s">
        <v>382</v>
      </c>
      <c r="AH103" s="185" t="s">
        <v>51</v>
      </c>
      <c r="AI103" s="185" t="s">
        <v>52</v>
      </c>
      <c r="AJ103" s="185"/>
      <c r="AK103" s="185"/>
      <c r="AL103" s="186" t="s">
        <v>454</v>
      </c>
      <c r="AM103" s="186">
        <v>13011338072</v>
      </c>
      <c r="AN103" s="186"/>
      <c r="AO103" s="186"/>
      <c r="AP103" s="186"/>
      <c r="AQ103" s="186"/>
      <c r="AR103" s="186"/>
      <c r="AS103" s="186"/>
      <c r="AT103" s="186"/>
      <c r="AU103" s="186"/>
      <c r="AV103" s="186"/>
      <c r="AW103" s="186"/>
      <c r="AX103" s="239" t="s">
        <v>379</v>
      </c>
      <c r="AY103" s="239"/>
      <c r="AZ103" s="237" t="s">
        <v>455</v>
      </c>
      <c r="BA103" s="237"/>
      <c r="BB103" s="237"/>
      <c r="BC103" s="238" t="s">
        <v>386</v>
      </c>
      <c r="BD103" s="238"/>
      <c r="BE103" s="238"/>
      <c r="BF103" s="238"/>
      <c r="BG103" s="238"/>
      <c r="BH103" s="238"/>
      <c r="BI103" s="238"/>
      <c r="BJ103" s="238"/>
      <c r="BK103" s="238"/>
      <c r="BL103" s="239" t="str">
        <f t="shared" si="14"/>
        <v>办结</v>
      </c>
      <c r="BM103" s="239" t="s">
        <v>379</v>
      </c>
      <c r="BN103" s="239" t="s">
        <v>387</v>
      </c>
      <c r="BO103" s="239"/>
      <c r="BP103" s="239" t="s">
        <v>394</v>
      </c>
      <c r="BQ103" s="239"/>
      <c r="BR103" s="239"/>
      <c r="BS103" s="239" t="s">
        <v>394</v>
      </c>
      <c r="BT103" s="239"/>
      <c r="BU103" s="239"/>
      <c r="BV103" s="239"/>
      <c r="BW103" s="239"/>
      <c r="BX103" s="239" t="s">
        <v>394</v>
      </c>
      <c r="BY103" s="239" t="s">
        <v>394</v>
      </c>
      <c r="BZ103" s="239"/>
      <c r="CA103" s="239"/>
      <c r="CB103" s="239" t="s">
        <v>379</v>
      </c>
      <c r="CC103" s="239" t="s">
        <v>387</v>
      </c>
      <c r="CD103" s="239"/>
      <c r="CE103" s="239" t="s">
        <v>379</v>
      </c>
      <c r="CF103" s="239" t="s">
        <v>387</v>
      </c>
      <c r="CG103" s="239"/>
      <c r="CH103" s="239" t="s">
        <v>394</v>
      </c>
      <c r="CI103" s="239"/>
      <c r="CJ103" s="239"/>
      <c r="CK103" s="239" t="s">
        <v>394</v>
      </c>
      <c r="CL103" s="239"/>
      <c r="CM103" s="239"/>
      <c r="CN103" s="239" t="s">
        <v>394</v>
      </c>
      <c r="CO103" s="239"/>
      <c r="CP103" s="239"/>
      <c r="CQ103" s="239" t="s">
        <v>394</v>
      </c>
      <c r="CR103" s="239"/>
      <c r="CS103" s="239"/>
      <c r="CT103" s="179" t="s">
        <v>386</v>
      </c>
      <c r="CZ103" s="223">
        <f t="shared" ref="CZ103:CZ105" si="17">Z103/10000</f>
        <v>3.6</v>
      </c>
      <c r="DA103" s="223">
        <f t="shared" ref="DA103:DA105" si="18">AA103/10000</f>
        <v>1.5</v>
      </c>
    </row>
    <row r="104" s="179" customFormat="1" ht="74" customHeight="1" spans="1:105">
      <c r="A104" s="185">
        <v>97</v>
      </c>
      <c r="B104" s="185" t="s">
        <v>86</v>
      </c>
      <c r="C104" s="186" t="s">
        <v>935</v>
      </c>
      <c r="D104" s="186" t="s">
        <v>460</v>
      </c>
      <c r="E104" s="185" t="s">
        <v>461</v>
      </c>
      <c r="F104" s="185" t="s">
        <v>462</v>
      </c>
      <c r="G104" s="185"/>
      <c r="H104" s="185" t="s">
        <v>13</v>
      </c>
      <c r="I104" s="185">
        <v>202303</v>
      </c>
      <c r="J104" s="185">
        <v>202404</v>
      </c>
      <c r="K104" s="185">
        <v>202412</v>
      </c>
      <c r="L104" s="185" t="s">
        <v>14</v>
      </c>
      <c r="M104" s="185"/>
      <c r="N104" s="185" t="s">
        <v>379</v>
      </c>
      <c r="O104" s="185" t="s">
        <v>464</v>
      </c>
      <c r="P104" s="185" t="s">
        <v>465</v>
      </c>
      <c r="Q104" s="185"/>
      <c r="R104" s="185"/>
      <c r="S104" s="185" t="s">
        <v>466</v>
      </c>
      <c r="T104" s="185" t="s">
        <v>379</v>
      </c>
      <c r="U104" s="185" t="s">
        <v>386</v>
      </c>
      <c r="V104" s="185"/>
      <c r="W104" s="185" t="s">
        <v>57</v>
      </c>
      <c r="X104" s="185"/>
      <c r="Y104" s="185"/>
      <c r="Z104" s="185">
        <v>82510</v>
      </c>
      <c r="AA104" s="185">
        <v>40000</v>
      </c>
      <c r="AB104" s="185" t="s">
        <v>936</v>
      </c>
      <c r="AC104" s="185"/>
      <c r="AD104" s="185" t="s">
        <v>16</v>
      </c>
      <c r="AE104" s="185"/>
      <c r="AF104" s="185" t="s">
        <v>559</v>
      </c>
      <c r="AG104" s="185" t="s">
        <v>382</v>
      </c>
      <c r="AH104" s="185" t="s">
        <v>87</v>
      </c>
      <c r="AI104" s="185" t="s">
        <v>88</v>
      </c>
      <c r="AJ104" s="185"/>
      <c r="AK104" s="185"/>
      <c r="AL104" s="186" t="s">
        <v>937</v>
      </c>
      <c r="AM104" s="186">
        <v>15947026777</v>
      </c>
      <c r="AN104" s="186">
        <v>1273</v>
      </c>
      <c r="AO104" s="186"/>
      <c r="AP104" s="186"/>
      <c r="AQ104" s="186"/>
      <c r="AR104" s="186"/>
      <c r="AS104" s="186"/>
      <c r="AT104" s="186"/>
      <c r="AU104" s="186"/>
      <c r="AV104" s="186"/>
      <c r="AW104" s="186"/>
      <c r="AX104" s="239" t="s">
        <v>386</v>
      </c>
      <c r="AY104" s="239" t="s">
        <v>694</v>
      </c>
      <c r="AZ104" s="237" t="s">
        <v>938</v>
      </c>
      <c r="BA104" s="237" t="s">
        <v>939</v>
      </c>
      <c r="BB104" s="237" t="s">
        <v>940</v>
      </c>
      <c r="BC104" s="238" t="s">
        <v>386</v>
      </c>
      <c r="BD104" s="238"/>
      <c r="BE104" s="238"/>
      <c r="BF104" s="238"/>
      <c r="BG104" s="238"/>
      <c r="BH104" s="238"/>
      <c r="BI104" s="238"/>
      <c r="BJ104" s="238"/>
      <c r="BK104" s="238"/>
      <c r="BL104" s="239" t="str">
        <f t="shared" si="14"/>
        <v>办结</v>
      </c>
      <c r="BM104" s="239" t="s">
        <v>379</v>
      </c>
      <c r="BN104" s="239" t="s">
        <v>387</v>
      </c>
      <c r="BO104" s="239"/>
      <c r="BP104" s="239" t="s">
        <v>394</v>
      </c>
      <c r="BQ104" s="239"/>
      <c r="BR104" s="239"/>
      <c r="BS104" s="239" t="s">
        <v>394</v>
      </c>
      <c r="BT104" s="239"/>
      <c r="BU104" s="239"/>
      <c r="BV104" s="239"/>
      <c r="BW104" s="239"/>
      <c r="BX104" s="239" t="s">
        <v>394</v>
      </c>
      <c r="BY104" s="239" t="s">
        <v>394</v>
      </c>
      <c r="BZ104" s="239"/>
      <c r="CA104" s="239"/>
      <c r="CB104" s="239" t="s">
        <v>394</v>
      </c>
      <c r="CC104" s="239"/>
      <c r="CD104" s="239"/>
      <c r="CE104" s="239" t="s">
        <v>379</v>
      </c>
      <c r="CF104" s="239" t="s">
        <v>393</v>
      </c>
      <c r="CG104" s="239"/>
      <c r="CH104" s="239" t="s">
        <v>394</v>
      </c>
      <c r="CI104" s="239"/>
      <c r="CJ104" s="239"/>
      <c r="CK104" s="239" t="s">
        <v>394</v>
      </c>
      <c r="CL104" s="239"/>
      <c r="CM104" s="239"/>
      <c r="CN104" s="239" t="s">
        <v>394</v>
      </c>
      <c r="CO104" s="239"/>
      <c r="CP104" s="239"/>
      <c r="CQ104" s="239" t="s">
        <v>394</v>
      </c>
      <c r="CR104" s="239"/>
      <c r="CS104" s="239"/>
      <c r="CT104" s="221" t="s">
        <v>941</v>
      </c>
      <c r="CZ104" s="223">
        <f t="shared" si="17"/>
        <v>8.251</v>
      </c>
      <c r="DA104" s="223">
        <f t="shared" si="18"/>
        <v>4</v>
      </c>
    </row>
    <row r="105" s="179" customFormat="1" ht="74" customHeight="1" spans="1:105">
      <c r="A105" s="185">
        <v>98</v>
      </c>
      <c r="B105" s="185" t="s">
        <v>56</v>
      </c>
      <c r="C105" s="186" t="s">
        <v>459</v>
      </c>
      <c r="D105" s="186" t="s">
        <v>460</v>
      </c>
      <c r="E105" s="185" t="s">
        <v>461</v>
      </c>
      <c r="F105" s="185" t="s">
        <v>462</v>
      </c>
      <c r="G105" s="185" t="s">
        <v>463</v>
      </c>
      <c r="H105" s="185" t="s">
        <v>13</v>
      </c>
      <c r="I105" s="185">
        <v>202303</v>
      </c>
      <c r="J105" s="185">
        <v>202403</v>
      </c>
      <c r="K105" s="185">
        <v>202412</v>
      </c>
      <c r="L105" s="185" t="s">
        <v>14</v>
      </c>
      <c r="M105" s="185"/>
      <c r="N105" s="185" t="s">
        <v>379</v>
      </c>
      <c r="O105" s="185" t="s">
        <v>464</v>
      </c>
      <c r="P105" s="185" t="s">
        <v>465</v>
      </c>
      <c r="Q105" s="185"/>
      <c r="R105" s="185"/>
      <c r="S105" s="185" t="s">
        <v>466</v>
      </c>
      <c r="T105" s="185" t="s">
        <v>379</v>
      </c>
      <c r="U105" s="185" t="s">
        <v>379</v>
      </c>
      <c r="V105" s="185"/>
      <c r="W105" s="185" t="s">
        <v>57</v>
      </c>
      <c r="X105" s="185"/>
      <c r="Y105" s="185"/>
      <c r="Z105" s="185">
        <v>29000</v>
      </c>
      <c r="AA105" s="185">
        <v>15000</v>
      </c>
      <c r="AB105" s="185" t="s">
        <v>467</v>
      </c>
      <c r="AC105" s="185"/>
      <c r="AD105" s="185" t="s">
        <v>16</v>
      </c>
      <c r="AE105" s="185"/>
      <c r="AF105" s="185" t="s">
        <v>381</v>
      </c>
      <c r="AG105" s="185" t="s">
        <v>382</v>
      </c>
      <c r="AH105" s="185" t="s">
        <v>58</v>
      </c>
      <c r="AI105" s="185" t="s">
        <v>59</v>
      </c>
      <c r="AJ105" s="185"/>
      <c r="AK105" s="185"/>
      <c r="AL105" s="186" t="s">
        <v>468</v>
      </c>
      <c r="AM105" s="186">
        <v>13847268251</v>
      </c>
      <c r="AN105" s="186" t="s">
        <v>384</v>
      </c>
      <c r="AO105" s="186"/>
      <c r="AP105" s="186"/>
      <c r="AQ105" s="186"/>
      <c r="AR105" s="186"/>
      <c r="AS105" s="186"/>
      <c r="AT105" s="186"/>
      <c r="AU105" s="186"/>
      <c r="AV105" s="186"/>
      <c r="AW105" s="186"/>
      <c r="AX105" s="239" t="s">
        <v>379</v>
      </c>
      <c r="AY105" s="239"/>
      <c r="AZ105" s="237" t="s">
        <v>469</v>
      </c>
      <c r="BA105" s="237"/>
      <c r="BB105" s="237"/>
      <c r="BC105" s="238" t="s">
        <v>386</v>
      </c>
      <c r="BD105" s="238"/>
      <c r="BE105" s="238"/>
      <c r="BF105" s="238"/>
      <c r="BG105" s="238"/>
      <c r="BH105" s="238"/>
      <c r="BI105" s="238"/>
      <c r="BJ105" s="238"/>
      <c r="BK105" s="238"/>
      <c r="BL105" s="239" t="str">
        <f t="shared" si="14"/>
        <v>办结</v>
      </c>
      <c r="BM105" s="239" t="s">
        <v>379</v>
      </c>
      <c r="BN105" s="239" t="s">
        <v>387</v>
      </c>
      <c r="BO105" s="239"/>
      <c r="BP105" s="239" t="s">
        <v>379</v>
      </c>
      <c r="BQ105" s="239" t="s">
        <v>388</v>
      </c>
      <c r="BR105" s="239" t="s">
        <v>389</v>
      </c>
      <c r="BS105" s="239" t="s">
        <v>379</v>
      </c>
      <c r="BT105" s="239" t="s">
        <v>390</v>
      </c>
      <c r="BU105" s="239" t="s">
        <v>391</v>
      </c>
      <c r="BV105" s="239" t="s">
        <v>392</v>
      </c>
      <c r="BW105" s="239" t="s">
        <v>392</v>
      </c>
      <c r="BX105" s="239" t="s">
        <v>379</v>
      </c>
      <c r="BY105" s="239" t="s">
        <v>379</v>
      </c>
      <c r="BZ105" s="239" t="s">
        <v>388</v>
      </c>
      <c r="CA105" s="239"/>
      <c r="CB105" s="239" t="s">
        <v>379</v>
      </c>
      <c r="CC105" s="239" t="s">
        <v>387</v>
      </c>
      <c r="CD105" s="239"/>
      <c r="CE105" s="239" t="s">
        <v>394</v>
      </c>
      <c r="CF105" s="239"/>
      <c r="CG105" s="239"/>
      <c r="CH105" s="239" t="s">
        <v>379</v>
      </c>
      <c r="CI105" s="239" t="s">
        <v>388</v>
      </c>
      <c r="CJ105" s="239"/>
      <c r="CK105" s="239" t="s">
        <v>379</v>
      </c>
      <c r="CL105" s="239" t="s">
        <v>388</v>
      </c>
      <c r="CM105" s="239"/>
      <c r="CN105" s="239" t="s">
        <v>394</v>
      </c>
      <c r="CO105" s="239"/>
      <c r="CP105" s="239"/>
      <c r="CQ105" s="239" t="s">
        <v>394</v>
      </c>
      <c r="CR105" s="239"/>
      <c r="CS105" s="239"/>
      <c r="CT105" s="179" t="s">
        <v>386</v>
      </c>
      <c r="CZ105" s="223">
        <f t="shared" si="17"/>
        <v>2.9</v>
      </c>
      <c r="DA105" s="223">
        <f t="shared" si="18"/>
        <v>1.5</v>
      </c>
    </row>
    <row r="106" s="179" customFormat="1" ht="74" hidden="1" customHeight="1" spans="1:97">
      <c r="A106" s="185">
        <v>99</v>
      </c>
      <c r="B106" s="186" t="s">
        <v>121</v>
      </c>
      <c r="C106" s="186" t="s">
        <v>544</v>
      </c>
      <c r="D106" s="186" t="s">
        <v>545</v>
      </c>
      <c r="E106" s="185" t="s">
        <v>520</v>
      </c>
      <c r="F106" s="185" t="s">
        <v>546</v>
      </c>
      <c r="G106" s="185"/>
      <c r="H106" s="186" t="s">
        <v>13</v>
      </c>
      <c r="I106" s="186">
        <v>202303</v>
      </c>
      <c r="J106" s="186">
        <v>202403</v>
      </c>
      <c r="K106" s="186">
        <v>202512</v>
      </c>
      <c r="L106" s="186" t="s">
        <v>95</v>
      </c>
      <c r="M106" s="186"/>
      <c r="N106" s="186"/>
      <c r="O106" s="186" t="s">
        <v>485</v>
      </c>
      <c r="P106" s="186"/>
      <c r="Q106" s="186"/>
      <c r="R106" s="186"/>
      <c r="S106" s="186" t="s">
        <v>485</v>
      </c>
      <c r="T106" s="186" t="s">
        <v>386</v>
      </c>
      <c r="U106" s="185" t="s">
        <v>379</v>
      </c>
      <c r="V106" s="186"/>
      <c r="W106" s="186" t="s">
        <v>122</v>
      </c>
      <c r="X106" s="186"/>
      <c r="Y106" s="186"/>
      <c r="Z106" s="186">
        <v>28200</v>
      </c>
      <c r="AA106" s="185">
        <v>10000</v>
      </c>
      <c r="AB106" s="185" t="s">
        <v>447</v>
      </c>
      <c r="AC106" s="185" t="s">
        <v>547</v>
      </c>
      <c r="AD106" s="185" t="s">
        <v>16</v>
      </c>
      <c r="AE106" s="186" t="s">
        <v>381</v>
      </c>
      <c r="AF106" s="185" t="s">
        <v>381</v>
      </c>
      <c r="AG106" s="185" t="s">
        <v>382</v>
      </c>
      <c r="AH106" s="186" t="s">
        <v>123</v>
      </c>
      <c r="AI106" s="186" t="s">
        <v>124</v>
      </c>
      <c r="AJ106" s="186"/>
      <c r="AK106" s="186"/>
      <c r="AL106" s="186" t="s">
        <v>548</v>
      </c>
      <c r="AM106" s="186">
        <v>5225137</v>
      </c>
      <c r="AN106" s="186">
        <v>95</v>
      </c>
      <c r="AO106" s="186" t="s">
        <v>549</v>
      </c>
      <c r="AP106" s="186"/>
      <c r="AQ106" s="186"/>
      <c r="AR106" s="186"/>
      <c r="AS106" s="186"/>
      <c r="AT106" s="186"/>
      <c r="AU106" s="186"/>
      <c r="AV106" s="186"/>
      <c r="AW106" s="186"/>
      <c r="AX106" s="239" t="s">
        <v>379</v>
      </c>
      <c r="AY106" s="239"/>
      <c r="AZ106" s="243" t="s">
        <v>550</v>
      </c>
      <c r="BA106" s="237"/>
      <c r="BB106" s="237"/>
      <c r="BC106" s="238" t="s">
        <v>386</v>
      </c>
      <c r="BD106" s="238"/>
      <c r="BE106" s="238"/>
      <c r="BF106" s="238"/>
      <c r="BG106" s="238"/>
      <c r="BH106" s="238"/>
      <c r="BI106" s="238"/>
      <c r="BJ106" s="238"/>
      <c r="BK106" s="238"/>
      <c r="BL106" s="239" t="str">
        <f t="shared" si="14"/>
        <v>办结</v>
      </c>
      <c r="BM106" s="239" t="s">
        <v>379</v>
      </c>
      <c r="BN106" s="239" t="s">
        <v>387</v>
      </c>
      <c r="BO106" s="239"/>
      <c r="BP106" s="239" t="s">
        <v>394</v>
      </c>
      <c r="BQ106" s="239"/>
      <c r="BR106" s="239"/>
      <c r="BS106" s="239" t="s">
        <v>394</v>
      </c>
      <c r="BT106" s="239"/>
      <c r="BU106" s="239"/>
      <c r="BV106" s="239"/>
      <c r="BW106" s="239"/>
      <c r="BX106" s="239" t="s">
        <v>394</v>
      </c>
      <c r="BY106" s="239" t="s">
        <v>394</v>
      </c>
      <c r="BZ106" s="239"/>
      <c r="CA106" s="239"/>
      <c r="CB106" s="239" t="s">
        <v>394</v>
      </c>
      <c r="CC106" s="239"/>
      <c r="CD106" s="239"/>
      <c r="CE106" s="239" t="s">
        <v>379</v>
      </c>
      <c r="CF106" s="239" t="s">
        <v>387</v>
      </c>
      <c r="CG106" s="239"/>
      <c r="CH106" s="239" t="s">
        <v>394</v>
      </c>
      <c r="CI106" s="239"/>
      <c r="CJ106" s="239"/>
      <c r="CK106" s="239" t="s">
        <v>394</v>
      </c>
      <c r="CL106" s="239"/>
      <c r="CM106" s="239"/>
      <c r="CN106" s="239" t="s">
        <v>394</v>
      </c>
      <c r="CO106" s="239"/>
      <c r="CP106" s="239"/>
      <c r="CQ106" s="239" t="s">
        <v>394</v>
      </c>
      <c r="CR106" s="239"/>
      <c r="CS106" s="239"/>
    </row>
    <row r="107" s="179" customFormat="1" ht="74" hidden="1" customHeight="1" spans="1:98">
      <c r="A107" s="185">
        <v>100</v>
      </c>
      <c r="B107" s="186" t="s">
        <v>125</v>
      </c>
      <c r="C107" s="186" t="s">
        <v>551</v>
      </c>
      <c r="D107" s="186" t="s">
        <v>545</v>
      </c>
      <c r="E107" s="185" t="s">
        <v>520</v>
      </c>
      <c r="F107" s="185" t="s">
        <v>546</v>
      </c>
      <c r="G107" s="185"/>
      <c r="H107" s="186" t="s">
        <v>13</v>
      </c>
      <c r="I107" s="186">
        <v>202306</v>
      </c>
      <c r="J107" s="186">
        <v>202404</v>
      </c>
      <c r="K107" s="186">
        <v>202408</v>
      </c>
      <c r="L107" s="186" t="s">
        <v>95</v>
      </c>
      <c r="M107" s="186"/>
      <c r="N107" s="186"/>
      <c r="O107" s="186" t="s">
        <v>485</v>
      </c>
      <c r="P107" s="186"/>
      <c r="Q107" s="186"/>
      <c r="R107" s="186"/>
      <c r="S107" s="186" t="s">
        <v>485</v>
      </c>
      <c r="T107" s="186" t="s">
        <v>386</v>
      </c>
      <c r="U107" s="185" t="s">
        <v>379</v>
      </c>
      <c r="V107" s="186"/>
      <c r="W107" s="186" t="s">
        <v>122</v>
      </c>
      <c r="X107" s="186"/>
      <c r="Y107" s="186"/>
      <c r="Z107" s="186">
        <v>10500</v>
      </c>
      <c r="AA107" s="185">
        <v>2500</v>
      </c>
      <c r="AB107" s="185" t="s">
        <v>447</v>
      </c>
      <c r="AC107" s="185" t="s">
        <v>547</v>
      </c>
      <c r="AD107" s="185" t="s">
        <v>16</v>
      </c>
      <c r="AE107" s="186" t="s">
        <v>381</v>
      </c>
      <c r="AF107" s="185" t="s">
        <v>381</v>
      </c>
      <c r="AG107" s="185" t="s">
        <v>382</v>
      </c>
      <c r="AH107" s="186" t="s">
        <v>126</v>
      </c>
      <c r="AI107" s="186" t="s">
        <v>124</v>
      </c>
      <c r="AJ107" s="186"/>
      <c r="AK107" s="186"/>
      <c r="AL107" s="186" t="s">
        <v>548</v>
      </c>
      <c r="AM107" s="186">
        <v>5225137</v>
      </c>
      <c r="AN107" s="186">
        <v>35</v>
      </c>
      <c r="AO107" s="186" t="s">
        <v>549</v>
      </c>
      <c r="AP107" s="186"/>
      <c r="AQ107" s="186"/>
      <c r="AR107" s="186"/>
      <c r="AS107" s="186"/>
      <c r="AT107" s="186"/>
      <c r="AU107" s="186"/>
      <c r="AV107" s="186"/>
      <c r="AW107" s="186"/>
      <c r="AX107" s="239" t="s">
        <v>379</v>
      </c>
      <c r="AY107" s="239"/>
      <c r="AZ107" s="243" t="s">
        <v>552</v>
      </c>
      <c r="BA107" s="237"/>
      <c r="BB107" s="237"/>
      <c r="BC107" s="238" t="s">
        <v>386</v>
      </c>
      <c r="BD107" s="238"/>
      <c r="BE107" s="238"/>
      <c r="BF107" s="238"/>
      <c r="BG107" s="238"/>
      <c r="BH107" s="238"/>
      <c r="BI107" s="238"/>
      <c r="BJ107" s="238"/>
      <c r="BK107" s="238"/>
      <c r="BL107" s="239" t="s">
        <v>488</v>
      </c>
      <c r="BM107" s="239" t="s">
        <v>379</v>
      </c>
      <c r="BN107" s="239" t="s">
        <v>387</v>
      </c>
      <c r="BO107" s="239"/>
      <c r="BP107" s="239" t="s">
        <v>394</v>
      </c>
      <c r="BQ107" s="239"/>
      <c r="BR107" s="239"/>
      <c r="BS107" s="239" t="s">
        <v>394</v>
      </c>
      <c r="BT107" s="239"/>
      <c r="BU107" s="239"/>
      <c r="BV107" s="239"/>
      <c r="BW107" s="239"/>
      <c r="BX107" s="239" t="s">
        <v>394</v>
      </c>
      <c r="BY107" s="239" t="s">
        <v>394</v>
      </c>
      <c r="BZ107" s="239"/>
      <c r="CA107" s="239"/>
      <c r="CB107" s="239" t="s">
        <v>394</v>
      </c>
      <c r="CC107" s="239"/>
      <c r="CD107" s="239"/>
      <c r="CE107" s="239" t="s">
        <v>379</v>
      </c>
      <c r="CF107" s="239" t="s">
        <v>387</v>
      </c>
      <c r="CG107" s="239"/>
      <c r="CH107" s="239" t="s">
        <v>394</v>
      </c>
      <c r="CI107" s="239"/>
      <c r="CJ107" s="239"/>
      <c r="CK107" s="239" t="s">
        <v>394</v>
      </c>
      <c r="CL107" s="239"/>
      <c r="CM107" s="239"/>
      <c r="CN107" s="239" t="s">
        <v>394</v>
      </c>
      <c r="CO107" s="239"/>
      <c r="CP107" s="239"/>
      <c r="CQ107" s="239" t="s">
        <v>394</v>
      </c>
      <c r="CR107" s="239"/>
      <c r="CS107" s="239"/>
      <c r="CT107" s="221"/>
    </row>
    <row r="108" s="179" customFormat="1" ht="74" hidden="1" customHeight="1" spans="1:97">
      <c r="A108" s="185" t="s">
        <v>942</v>
      </c>
      <c r="B108" s="186" t="s">
        <v>293</v>
      </c>
      <c r="C108" s="186"/>
      <c r="D108" s="186" t="s">
        <v>482</v>
      </c>
      <c r="E108" s="185" t="s">
        <v>483</v>
      </c>
      <c r="F108" s="185" t="s">
        <v>484</v>
      </c>
      <c r="G108" s="185"/>
      <c r="H108" s="186" t="s">
        <v>128</v>
      </c>
      <c r="I108" s="186"/>
      <c r="J108" s="186"/>
      <c r="K108" s="186"/>
      <c r="L108" s="186"/>
      <c r="M108" s="186"/>
      <c r="N108" s="186"/>
      <c r="O108" s="186"/>
      <c r="P108" s="186"/>
      <c r="Q108" s="186"/>
      <c r="R108" s="186"/>
      <c r="S108" s="186"/>
      <c r="T108" s="186"/>
      <c r="U108" s="185" t="s">
        <v>379</v>
      </c>
      <c r="V108" s="186"/>
      <c r="W108" s="186" t="s">
        <v>106</v>
      </c>
      <c r="X108" s="186"/>
      <c r="Y108" s="186"/>
      <c r="Z108" s="186">
        <v>65000</v>
      </c>
      <c r="AA108" s="185">
        <v>40000</v>
      </c>
      <c r="AB108" s="185"/>
      <c r="AC108" s="185"/>
      <c r="AD108" s="185" t="s">
        <v>129</v>
      </c>
      <c r="AE108" s="186"/>
      <c r="AF108" s="185"/>
      <c r="AG108" s="185"/>
      <c r="AH108" s="186"/>
      <c r="AI108" s="186"/>
      <c r="AJ108" s="186"/>
      <c r="AK108" s="186"/>
      <c r="AL108" s="186"/>
      <c r="AM108" s="186"/>
      <c r="AN108" s="186"/>
      <c r="AO108" s="186"/>
      <c r="AP108" s="186"/>
      <c r="AQ108" s="186"/>
      <c r="AR108" s="186"/>
      <c r="AS108" s="186"/>
      <c r="AT108" s="186"/>
      <c r="AU108" s="186"/>
      <c r="AV108" s="186"/>
      <c r="AW108" s="186"/>
      <c r="AX108" s="239" t="s">
        <v>379</v>
      </c>
      <c r="AY108" s="239"/>
      <c r="AZ108" s="237" t="s">
        <v>943</v>
      </c>
      <c r="BA108" s="237"/>
      <c r="BB108" s="237"/>
      <c r="BC108" s="238"/>
      <c r="BD108" s="238"/>
      <c r="BE108" s="238"/>
      <c r="BF108" s="238"/>
      <c r="BG108" s="238"/>
      <c r="BH108" s="238"/>
      <c r="BI108" s="238"/>
      <c r="BJ108" s="238"/>
      <c r="BK108" s="238"/>
      <c r="BL108" s="239" t="s">
        <v>488</v>
      </c>
      <c r="BM108" s="239" t="s">
        <v>379</v>
      </c>
      <c r="BN108" s="239"/>
      <c r="BO108" s="239"/>
      <c r="BP108" s="239"/>
      <c r="BQ108" s="239"/>
      <c r="BR108" s="239"/>
      <c r="BS108" s="239" t="s">
        <v>394</v>
      </c>
      <c r="BT108" s="239"/>
      <c r="BU108" s="239"/>
      <c r="BV108" s="239"/>
      <c r="BW108" s="239"/>
      <c r="BX108" s="239" t="s">
        <v>394</v>
      </c>
      <c r="BY108" s="239" t="s">
        <v>394</v>
      </c>
      <c r="BZ108" s="239"/>
      <c r="CA108" s="239"/>
      <c r="CB108" s="239" t="s">
        <v>394</v>
      </c>
      <c r="CC108" s="239"/>
      <c r="CD108" s="239"/>
      <c r="CE108" s="239" t="s">
        <v>394</v>
      </c>
      <c r="CF108" s="239"/>
      <c r="CG108" s="239"/>
      <c r="CH108" s="239" t="s">
        <v>394</v>
      </c>
      <c r="CI108" s="239"/>
      <c r="CJ108" s="239"/>
      <c r="CK108" s="239" t="s">
        <v>394</v>
      </c>
      <c r="CL108" s="239"/>
      <c r="CM108" s="239"/>
      <c r="CN108" s="239" t="s">
        <v>394</v>
      </c>
      <c r="CO108" s="239"/>
      <c r="CP108" s="239"/>
      <c r="CQ108" s="239" t="s">
        <v>379</v>
      </c>
      <c r="CR108" s="239"/>
      <c r="CS108" s="239"/>
    </row>
    <row r="109" s="179" customFormat="1" ht="74" hidden="1" customHeight="1" spans="1:97">
      <c r="A109" s="185" t="s">
        <v>942</v>
      </c>
      <c r="B109" s="186" t="s">
        <v>269</v>
      </c>
      <c r="C109" s="186"/>
      <c r="D109" s="186" t="s">
        <v>374</v>
      </c>
      <c r="E109" s="185" t="s">
        <v>503</v>
      </c>
      <c r="F109" s="185" t="s">
        <v>406</v>
      </c>
      <c r="G109" s="185"/>
      <c r="H109" s="186" t="s">
        <v>128</v>
      </c>
      <c r="I109" s="186"/>
      <c r="J109" s="186"/>
      <c r="K109" s="186"/>
      <c r="L109" s="186"/>
      <c r="M109" s="186"/>
      <c r="N109" s="186"/>
      <c r="O109" s="186"/>
      <c r="P109" s="186"/>
      <c r="Q109" s="186"/>
      <c r="R109" s="186"/>
      <c r="S109" s="186"/>
      <c r="T109" s="186"/>
      <c r="U109" s="185" t="s">
        <v>386</v>
      </c>
      <c r="V109" s="186"/>
      <c r="W109" s="186" t="s">
        <v>15</v>
      </c>
      <c r="X109" s="186"/>
      <c r="Y109" s="186"/>
      <c r="Z109" s="186">
        <v>11000</v>
      </c>
      <c r="AA109" s="185">
        <v>3000</v>
      </c>
      <c r="AB109" s="185"/>
      <c r="AC109" s="185"/>
      <c r="AD109" s="185" t="s">
        <v>129</v>
      </c>
      <c r="AE109" s="186"/>
      <c r="AF109" s="185"/>
      <c r="AG109" s="185"/>
      <c r="AH109" s="186"/>
      <c r="AI109" s="186"/>
      <c r="AJ109" s="186"/>
      <c r="AK109" s="186"/>
      <c r="AL109" s="186"/>
      <c r="AM109" s="186"/>
      <c r="AN109" s="186"/>
      <c r="AO109" s="186"/>
      <c r="AP109" s="186"/>
      <c r="AQ109" s="186"/>
      <c r="AR109" s="186"/>
      <c r="AS109" s="186"/>
      <c r="AT109" s="186"/>
      <c r="AU109" s="186"/>
      <c r="AV109" s="186"/>
      <c r="AW109" s="186"/>
      <c r="AX109" s="239" t="s">
        <v>386</v>
      </c>
      <c r="AY109" s="239"/>
      <c r="AZ109" s="243" t="s">
        <v>944</v>
      </c>
      <c r="BA109" s="237"/>
      <c r="BB109" s="237"/>
      <c r="BC109" s="238"/>
      <c r="BD109" s="238"/>
      <c r="BE109" s="238"/>
      <c r="BF109" s="238"/>
      <c r="BG109" s="238"/>
      <c r="BH109" s="238"/>
      <c r="BI109" s="238"/>
      <c r="BJ109" s="238"/>
      <c r="BK109" s="238"/>
      <c r="BL109" s="239" t="str">
        <f t="shared" ref="BL109:BL114" si="19">IF(OR(BM109="是",BM109="无需办理"),IF(OR(BP109="是",BP109="无需办理"),IF(OR(BS109="是",BS109="无需办理"),IF(OR(CB109="是",CB109="无需办理"),IF(OR(CE109="是",CE109="无需办理"),IF(OR(CH109="是",CH109="无需办理"),IF(OR(CK109="是",CK109="无需办理"),IF(OR(CN109="是",CN109="无需办理"),IF(OR(CQ109="是",CQ109="无需办理"),"办结",""),""),""),""),""),""),""),""),"")</f>
        <v/>
      </c>
      <c r="BM109" s="239" t="s">
        <v>379</v>
      </c>
      <c r="BN109" s="239"/>
      <c r="BO109" s="239"/>
      <c r="BP109" s="239"/>
      <c r="BQ109" s="239"/>
      <c r="BR109" s="239"/>
      <c r="BS109" s="239" t="s">
        <v>386</v>
      </c>
      <c r="BT109" s="239"/>
      <c r="BU109" s="239"/>
      <c r="BV109" s="239"/>
      <c r="BW109" s="239"/>
      <c r="BX109" s="239" t="s">
        <v>394</v>
      </c>
      <c r="BY109" s="239" t="s">
        <v>394</v>
      </c>
      <c r="BZ109" s="239"/>
      <c r="CA109" s="239"/>
      <c r="CB109" s="239" t="s">
        <v>394</v>
      </c>
      <c r="CC109" s="239"/>
      <c r="CD109" s="239"/>
      <c r="CE109" s="239" t="s">
        <v>394</v>
      </c>
      <c r="CF109" s="239"/>
      <c r="CG109" s="239"/>
      <c r="CH109" s="239" t="s">
        <v>394</v>
      </c>
      <c r="CI109" s="239"/>
      <c r="CJ109" s="239"/>
      <c r="CK109" s="239" t="s">
        <v>394</v>
      </c>
      <c r="CL109" s="239"/>
      <c r="CM109" s="239"/>
      <c r="CN109" s="239" t="s">
        <v>394</v>
      </c>
      <c r="CO109" s="239"/>
      <c r="CP109" s="239"/>
      <c r="CQ109" s="239" t="s">
        <v>394</v>
      </c>
      <c r="CR109" s="239"/>
      <c r="CS109" s="239"/>
    </row>
    <row r="110" s="179" customFormat="1" ht="74" customHeight="1" spans="1:97">
      <c r="A110" s="185" t="s">
        <v>942</v>
      </c>
      <c r="B110" s="186" t="s">
        <v>272</v>
      </c>
      <c r="C110" s="186"/>
      <c r="D110" s="186" t="s">
        <v>460</v>
      </c>
      <c r="E110" s="185" t="s">
        <v>461</v>
      </c>
      <c r="F110" s="185" t="s">
        <v>462</v>
      </c>
      <c r="G110" s="185"/>
      <c r="H110" s="186" t="s">
        <v>128</v>
      </c>
      <c r="I110" s="186"/>
      <c r="J110" s="186"/>
      <c r="K110" s="186"/>
      <c r="L110" s="186"/>
      <c r="M110" s="186"/>
      <c r="N110" s="186"/>
      <c r="O110" s="186"/>
      <c r="P110" s="186"/>
      <c r="Q110" s="186"/>
      <c r="R110" s="186"/>
      <c r="S110" s="186"/>
      <c r="T110" s="186"/>
      <c r="U110" s="185" t="s">
        <v>386</v>
      </c>
      <c r="V110" s="186"/>
      <c r="W110" s="186" t="s">
        <v>15</v>
      </c>
      <c r="X110" s="186"/>
      <c r="Y110" s="186"/>
      <c r="Z110" s="186">
        <v>33000</v>
      </c>
      <c r="AA110" s="185">
        <v>10000</v>
      </c>
      <c r="AB110" s="185"/>
      <c r="AC110" s="185"/>
      <c r="AD110" s="185" t="s">
        <v>129</v>
      </c>
      <c r="AE110" s="186"/>
      <c r="AF110" s="185"/>
      <c r="AG110" s="185"/>
      <c r="AH110" s="186"/>
      <c r="AI110" s="186"/>
      <c r="AJ110" s="186"/>
      <c r="AK110" s="186"/>
      <c r="AL110" s="186"/>
      <c r="AM110" s="186"/>
      <c r="AN110" s="186"/>
      <c r="AO110" s="186"/>
      <c r="AP110" s="186"/>
      <c r="AQ110" s="186"/>
      <c r="AR110" s="186"/>
      <c r="AS110" s="186"/>
      <c r="AT110" s="186"/>
      <c r="AU110" s="186"/>
      <c r="AV110" s="186"/>
      <c r="AW110" s="186"/>
      <c r="AX110" s="239" t="s">
        <v>386</v>
      </c>
      <c r="AY110" s="239"/>
      <c r="AZ110" s="243" t="s">
        <v>945</v>
      </c>
      <c r="BA110" s="237"/>
      <c r="BB110" s="237"/>
      <c r="BC110" s="238"/>
      <c r="BD110" s="238"/>
      <c r="BE110" s="238"/>
      <c r="BF110" s="238"/>
      <c r="BG110" s="238"/>
      <c r="BH110" s="238"/>
      <c r="BI110" s="238"/>
      <c r="BJ110" s="238"/>
      <c r="BK110" s="238"/>
      <c r="BL110" s="239" t="str">
        <f t="shared" si="19"/>
        <v/>
      </c>
      <c r="BM110" s="239" t="s">
        <v>386</v>
      </c>
      <c r="BN110" s="239"/>
      <c r="BO110" s="239"/>
      <c r="BP110" s="239"/>
      <c r="BQ110" s="239"/>
      <c r="BR110" s="239"/>
      <c r="BS110" s="239" t="s">
        <v>394</v>
      </c>
      <c r="BT110" s="239"/>
      <c r="BU110" s="239"/>
      <c r="BV110" s="239"/>
      <c r="BW110" s="239"/>
      <c r="BX110" s="239" t="s">
        <v>394</v>
      </c>
      <c r="BY110" s="239" t="s">
        <v>394</v>
      </c>
      <c r="BZ110" s="239"/>
      <c r="CA110" s="239"/>
      <c r="CB110" s="239" t="s">
        <v>394</v>
      </c>
      <c r="CC110" s="239"/>
      <c r="CD110" s="239"/>
      <c r="CE110" s="239" t="s">
        <v>394</v>
      </c>
      <c r="CF110" s="239"/>
      <c r="CG110" s="239"/>
      <c r="CH110" s="239"/>
      <c r="CI110" s="239"/>
      <c r="CJ110" s="239"/>
      <c r="CK110" s="239"/>
      <c r="CL110" s="239"/>
      <c r="CM110" s="239"/>
      <c r="CN110" s="239"/>
      <c r="CO110" s="239"/>
      <c r="CP110" s="239"/>
      <c r="CQ110" s="239" t="s">
        <v>394</v>
      </c>
      <c r="CR110" s="239"/>
      <c r="CS110" s="239"/>
    </row>
    <row r="111" s="179" customFormat="1" ht="74" hidden="1" customHeight="1" spans="1:97">
      <c r="A111" s="185" t="s">
        <v>942</v>
      </c>
      <c r="B111" s="186" t="s">
        <v>275</v>
      </c>
      <c r="C111" s="186"/>
      <c r="D111" s="186" t="s">
        <v>439</v>
      </c>
      <c r="E111" s="185" t="s">
        <v>440</v>
      </c>
      <c r="F111" s="185" t="s">
        <v>707</v>
      </c>
      <c r="G111" s="185" t="s">
        <v>596</v>
      </c>
      <c r="H111" s="186" t="s">
        <v>128</v>
      </c>
      <c r="I111" s="186"/>
      <c r="J111" s="186"/>
      <c r="K111" s="186"/>
      <c r="L111" s="186"/>
      <c r="M111" s="186"/>
      <c r="N111" s="186"/>
      <c r="O111" s="186"/>
      <c r="P111" s="186"/>
      <c r="Q111" s="186"/>
      <c r="R111" s="186"/>
      <c r="S111" s="186"/>
      <c r="T111" s="186"/>
      <c r="U111" s="185" t="s">
        <v>386</v>
      </c>
      <c r="V111" s="186"/>
      <c r="W111" s="186" t="s">
        <v>15</v>
      </c>
      <c r="X111" s="186"/>
      <c r="Y111" s="186"/>
      <c r="Z111" s="186">
        <v>200000</v>
      </c>
      <c r="AA111" s="185">
        <v>100000</v>
      </c>
      <c r="AB111" s="185"/>
      <c r="AC111" s="185"/>
      <c r="AD111" s="185" t="s">
        <v>129</v>
      </c>
      <c r="AE111" s="186"/>
      <c r="AF111" s="185"/>
      <c r="AG111" s="185"/>
      <c r="AH111" s="186"/>
      <c r="AI111" s="186"/>
      <c r="AJ111" s="186"/>
      <c r="AK111" s="186"/>
      <c r="AL111" s="186"/>
      <c r="AM111" s="186"/>
      <c r="AN111" s="186"/>
      <c r="AO111" s="186"/>
      <c r="AP111" s="186"/>
      <c r="AQ111" s="186"/>
      <c r="AR111" s="186"/>
      <c r="AS111" s="186"/>
      <c r="AT111" s="186"/>
      <c r="AU111" s="186"/>
      <c r="AV111" s="186"/>
      <c r="AW111" s="186"/>
      <c r="AX111" s="239" t="s">
        <v>386</v>
      </c>
      <c r="AY111" s="239"/>
      <c r="AZ111" s="243" t="s">
        <v>946</v>
      </c>
      <c r="BA111" s="237"/>
      <c r="BB111" s="237"/>
      <c r="BC111" s="238"/>
      <c r="BD111" s="238"/>
      <c r="BE111" s="238"/>
      <c r="BF111" s="238"/>
      <c r="BG111" s="238"/>
      <c r="BH111" s="238"/>
      <c r="BI111" s="238"/>
      <c r="BJ111" s="238"/>
      <c r="BK111" s="238"/>
      <c r="BL111" s="239" t="str">
        <f t="shared" si="19"/>
        <v/>
      </c>
      <c r="BM111" s="239" t="s">
        <v>386</v>
      </c>
      <c r="BN111" s="239"/>
      <c r="BO111" s="239"/>
      <c r="BP111" s="239"/>
      <c r="BQ111" s="239"/>
      <c r="BR111" s="239"/>
      <c r="BS111" s="239" t="s">
        <v>386</v>
      </c>
      <c r="BT111" s="239"/>
      <c r="BU111" s="239"/>
      <c r="BV111" s="239"/>
      <c r="BW111" s="239"/>
      <c r="BX111" s="239" t="s">
        <v>386</v>
      </c>
      <c r="BY111" s="239" t="s">
        <v>386</v>
      </c>
      <c r="BZ111" s="239"/>
      <c r="CA111" s="239"/>
      <c r="CB111" s="239" t="s">
        <v>386</v>
      </c>
      <c r="CC111" s="239"/>
      <c r="CD111" s="239"/>
      <c r="CE111" s="239" t="s">
        <v>386</v>
      </c>
      <c r="CF111" s="239"/>
      <c r="CG111" s="239"/>
      <c r="CH111" s="239"/>
      <c r="CI111" s="239"/>
      <c r="CJ111" s="239"/>
      <c r="CK111" s="239"/>
      <c r="CL111" s="239"/>
      <c r="CM111" s="239"/>
      <c r="CN111" s="239"/>
      <c r="CO111" s="239"/>
      <c r="CP111" s="239"/>
      <c r="CQ111" s="239" t="s">
        <v>394</v>
      </c>
      <c r="CR111" s="239"/>
      <c r="CS111" s="239"/>
    </row>
    <row r="112" s="179" customFormat="1" ht="74" hidden="1" customHeight="1" spans="1:97">
      <c r="A112" s="185" t="s">
        <v>942</v>
      </c>
      <c r="B112" s="186" t="s">
        <v>278</v>
      </c>
      <c r="C112" s="186"/>
      <c r="D112" s="186" t="s">
        <v>439</v>
      </c>
      <c r="E112" s="185" t="s">
        <v>440</v>
      </c>
      <c r="F112" s="185" t="s">
        <v>707</v>
      </c>
      <c r="G112" s="185" t="s">
        <v>596</v>
      </c>
      <c r="H112" s="186" t="s">
        <v>128</v>
      </c>
      <c r="I112" s="186"/>
      <c r="J112" s="186"/>
      <c r="K112" s="186"/>
      <c r="L112" s="186"/>
      <c r="M112" s="186"/>
      <c r="N112" s="186"/>
      <c r="O112" s="186"/>
      <c r="P112" s="186"/>
      <c r="Q112" s="186"/>
      <c r="R112" s="186"/>
      <c r="S112" s="186"/>
      <c r="T112" s="186"/>
      <c r="U112" s="185" t="s">
        <v>386</v>
      </c>
      <c r="V112" s="186"/>
      <c r="W112" s="186" t="s">
        <v>15</v>
      </c>
      <c r="X112" s="186"/>
      <c r="Y112" s="186"/>
      <c r="Z112" s="186">
        <v>420000</v>
      </c>
      <c r="AA112" s="185">
        <v>150000</v>
      </c>
      <c r="AB112" s="185"/>
      <c r="AC112" s="185"/>
      <c r="AD112" s="185" t="s">
        <v>129</v>
      </c>
      <c r="AE112" s="186"/>
      <c r="AF112" s="185"/>
      <c r="AG112" s="185"/>
      <c r="AH112" s="186"/>
      <c r="AI112" s="186"/>
      <c r="AJ112" s="186"/>
      <c r="AK112" s="186"/>
      <c r="AL112" s="186"/>
      <c r="AM112" s="186"/>
      <c r="AN112" s="186"/>
      <c r="AO112" s="186"/>
      <c r="AP112" s="186"/>
      <c r="AQ112" s="186"/>
      <c r="AR112" s="186"/>
      <c r="AS112" s="186"/>
      <c r="AT112" s="186"/>
      <c r="AU112" s="186"/>
      <c r="AV112" s="186"/>
      <c r="AW112" s="186"/>
      <c r="AX112" s="239" t="s">
        <v>386</v>
      </c>
      <c r="AY112" s="239"/>
      <c r="AZ112" s="243" t="s">
        <v>946</v>
      </c>
      <c r="BA112" s="237"/>
      <c r="BB112" s="237"/>
      <c r="BC112" s="238"/>
      <c r="BD112" s="238"/>
      <c r="BE112" s="238"/>
      <c r="BF112" s="238"/>
      <c r="BG112" s="238"/>
      <c r="BH112" s="238"/>
      <c r="BI112" s="238"/>
      <c r="BJ112" s="238"/>
      <c r="BK112" s="238"/>
      <c r="BL112" s="239" t="str">
        <f t="shared" si="19"/>
        <v/>
      </c>
      <c r="BM112" s="239" t="s">
        <v>386</v>
      </c>
      <c r="BN112" s="239"/>
      <c r="BO112" s="239"/>
      <c r="BP112" s="239"/>
      <c r="BQ112" s="239"/>
      <c r="BR112" s="239"/>
      <c r="BS112" s="239" t="s">
        <v>386</v>
      </c>
      <c r="BT112" s="239"/>
      <c r="BU112" s="239"/>
      <c r="BV112" s="239"/>
      <c r="BW112" s="239"/>
      <c r="BX112" s="239" t="s">
        <v>386</v>
      </c>
      <c r="BY112" s="239" t="s">
        <v>386</v>
      </c>
      <c r="BZ112" s="239"/>
      <c r="CA112" s="239"/>
      <c r="CB112" s="239" t="s">
        <v>386</v>
      </c>
      <c r="CC112" s="239"/>
      <c r="CD112" s="239"/>
      <c r="CE112" s="239" t="s">
        <v>386</v>
      </c>
      <c r="CF112" s="239"/>
      <c r="CG112" s="239"/>
      <c r="CH112" s="239"/>
      <c r="CI112" s="239"/>
      <c r="CJ112" s="239"/>
      <c r="CK112" s="239"/>
      <c r="CL112" s="239"/>
      <c r="CM112" s="239"/>
      <c r="CN112" s="239"/>
      <c r="CO112" s="239"/>
      <c r="CP112" s="239"/>
      <c r="CQ112" s="239" t="s">
        <v>394</v>
      </c>
      <c r="CR112" s="239"/>
      <c r="CS112" s="239"/>
    </row>
    <row r="113" s="179" customFormat="1" ht="74" hidden="1" customHeight="1" spans="1:97">
      <c r="A113" s="185" t="s">
        <v>942</v>
      </c>
      <c r="B113" s="186" t="s">
        <v>281</v>
      </c>
      <c r="C113" s="186"/>
      <c r="D113" s="186" t="s">
        <v>396</v>
      </c>
      <c r="E113" s="185" t="s">
        <v>397</v>
      </c>
      <c r="F113" s="185" t="s">
        <v>406</v>
      </c>
      <c r="G113" s="185" t="s">
        <v>596</v>
      </c>
      <c r="H113" s="186" t="s">
        <v>128</v>
      </c>
      <c r="I113" s="186"/>
      <c r="J113" s="186"/>
      <c r="K113" s="186"/>
      <c r="L113" s="186"/>
      <c r="M113" s="186"/>
      <c r="N113" s="186"/>
      <c r="O113" s="186"/>
      <c r="P113" s="186"/>
      <c r="Q113" s="186"/>
      <c r="R113" s="186"/>
      <c r="S113" s="186"/>
      <c r="T113" s="186"/>
      <c r="U113" s="185" t="s">
        <v>386</v>
      </c>
      <c r="V113" s="186"/>
      <c r="W113" s="186" t="s">
        <v>15</v>
      </c>
      <c r="X113" s="186"/>
      <c r="Y113" s="186"/>
      <c r="Z113" s="186">
        <v>19500</v>
      </c>
      <c r="AA113" s="185">
        <v>10000</v>
      </c>
      <c r="AB113" s="185"/>
      <c r="AC113" s="185"/>
      <c r="AD113" s="185" t="s">
        <v>129</v>
      </c>
      <c r="AE113" s="186"/>
      <c r="AF113" s="185"/>
      <c r="AG113" s="185"/>
      <c r="AH113" s="186"/>
      <c r="AI113" s="186"/>
      <c r="AJ113" s="186"/>
      <c r="AK113" s="186"/>
      <c r="AL113" s="186"/>
      <c r="AM113" s="186"/>
      <c r="AN113" s="186"/>
      <c r="AO113" s="186"/>
      <c r="AP113" s="186"/>
      <c r="AQ113" s="186"/>
      <c r="AR113" s="186"/>
      <c r="AS113" s="186"/>
      <c r="AT113" s="186"/>
      <c r="AU113" s="186"/>
      <c r="AV113" s="186"/>
      <c r="AW113" s="186"/>
      <c r="AX113" s="239" t="s">
        <v>386</v>
      </c>
      <c r="AY113" s="239"/>
      <c r="AZ113" s="243" t="s">
        <v>947</v>
      </c>
      <c r="BA113" s="237"/>
      <c r="BB113" s="237"/>
      <c r="BC113" s="238"/>
      <c r="BD113" s="238"/>
      <c r="BE113" s="238"/>
      <c r="BF113" s="238"/>
      <c r="BG113" s="238"/>
      <c r="BH113" s="238"/>
      <c r="BI113" s="238"/>
      <c r="BJ113" s="238"/>
      <c r="BK113" s="238"/>
      <c r="BL113" s="239" t="str">
        <f t="shared" si="19"/>
        <v/>
      </c>
      <c r="BM113" s="239" t="s">
        <v>386</v>
      </c>
      <c r="BN113" s="239"/>
      <c r="BO113" s="239"/>
      <c r="BP113" s="239"/>
      <c r="BQ113" s="239"/>
      <c r="BR113" s="239"/>
      <c r="BS113" s="239" t="s">
        <v>386</v>
      </c>
      <c r="BT113" s="239"/>
      <c r="BU113" s="239"/>
      <c r="BV113" s="239"/>
      <c r="BW113" s="239"/>
      <c r="BX113" s="239" t="s">
        <v>386</v>
      </c>
      <c r="BY113" s="239" t="s">
        <v>386</v>
      </c>
      <c r="BZ113" s="239"/>
      <c r="CA113" s="239"/>
      <c r="CB113" s="239" t="s">
        <v>386</v>
      </c>
      <c r="CC113" s="239"/>
      <c r="CD113" s="239"/>
      <c r="CE113" s="239" t="s">
        <v>386</v>
      </c>
      <c r="CF113" s="239"/>
      <c r="CG113" s="239"/>
      <c r="CH113" s="239"/>
      <c r="CI113" s="239"/>
      <c r="CJ113" s="239"/>
      <c r="CK113" s="239"/>
      <c r="CL113" s="239"/>
      <c r="CM113" s="239"/>
      <c r="CN113" s="239"/>
      <c r="CO113" s="239"/>
      <c r="CP113" s="239"/>
      <c r="CQ113" s="239" t="s">
        <v>394</v>
      </c>
      <c r="CR113" s="239"/>
      <c r="CS113" s="239"/>
    </row>
    <row r="114" s="179" customFormat="1" ht="74" hidden="1" customHeight="1" spans="1:97">
      <c r="A114" s="185" t="s">
        <v>942</v>
      </c>
      <c r="B114" s="186" t="s">
        <v>284</v>
      </c>
      <c r="C114" s="186"/>
      <c r="D114" s="186" t="s">
        <v>374</v>
      </c>
      <c r="E114" s="185" t="s">
        <v>414</v>
      </c>
      <c r="F114" s="185" t="s">
        <v>406</v>
      </c>
      <c r="G114" s="185"/>
      <c r="H114" s="186" t="s">
        <v>133</v>
      </c>
      <c r="I114" s="186"/>
      <c r="J114" s="186"/>
      <c r="K114" s="186"/>
      <c r="L114" s="186"/>
      <c r="M114" s="186"/>
      <c r="N114" s="186"/>
      <c r="O114" s="186"/>
      <c r="P114" s="186"/>
      <c r="Q114" s="186"/>
      <c r="R114" s="186"/>
      <c r="S114" s="186"/>
      <c r="T114" s="186"/>
      <c r="U114" s="185" t="s">
        <v>386</v>
      </c>
      <c r="V114" s="186"/>
      <c r="W114" s="186" t="s">
        <v>69</v>
      </c>
      <c r="X114" s="186"/>
      <c r="Y114" s="186"/>
      <c r="Z114" s="186">
        <v>5300</v>
      </c>
      <c r="AA114" s="185">
        <v>1500</v>
      </c>
      <c r="AB114" s="185"/>
      <c r="AC114" s="185"/>
      <c r="AD114" s="185" t="s">
        <v>129</v>
      </c>
      <c r="AE114" s="186"/>
      <c r="AF114" s="185"/>
      <c r="AG114" s="185"/>
      <c r="AH114" s="186"/>
      <c r="AI114" s="186"/>
      <c r="AJ114" s="186"/>
      <c r="AK114" s="186"/>
      <c r="AL114" s="186"/>
      <c r="AM114" s="186"/>
      <c r="AN114" s="186"/>
      <c r="AO114" s="186"/>
      <c r="AP114" s="186"/>
      <c r="AQ114" s="186"/>
      <c r="AR114" s="186"/>
      <c r="AS114" s="186"/>
      <c r="AT114" s="186"/>
      <c r="AU114" s="186"/>
      <c r="AV114" s="186"/>
      <c r="AW114" s="186"/>
      <c r="AX114" s="239" t="s">
        <v>386</v>
      </c>
      <c r="AY114" s="239"/>
      <c r="AZ114" s="243" t="s">
        <v>948</v>
      </c>
      <c r="BA114" s="237"/>
      <c r="BB114" s="237"/>
      <c r="BC114" s="238"/>
      <c r="BD114" s="238"/>
      <c r="BE114" s="238"/>
      <c r="BF114" s="238"/>
      <c r="BG114" s="238"/>
      <c r="BH114" s="238"/>
      <c r="BI114" s="238"/>
      <c r="BJ114" s="238"/>
      <c r="BK114" s="238"/>
      <c r="BL114" s="239" t="str">
        <f t="shared" si="19"/>
        <v/>
      </c>
      <c r="BM114" s="239" t="s">
        <v>386</v>
      </c>
      <c r="BN114" s="239"/>
      <c r="BO114" s="239"/>
      <c r="BP114" s="239"/>
      <c r="BQ114" s="239"/>
      <c r="BR114" s="239"/>
      <c r="BS114" s="239" t="s">
        <v>394</v>
      </c>
      <c r="BT114" s="239"/>
      <c r="BU114" s="239"/>
      <c r="BV114" s="239"/>
      <c r="BW114" s="239"/>
      <c r="BX114" s="239" t="s">
        <v>394</v>
      </c>
      <c r="BY114" s="239" t="s">
        <v>394</v>
      </c>
      <c r="BZ114" s="239"/>
      <c r="CA114" s="239"/>
      <c r="CB114" s="239" t="s">
        <v>394</v>
      </c>
      <c r="CC114" s="239"/>
      <c r="CD114" s="239"/>
      <c r="CE114" s="239" t="s">
        <v>394</v>
      </c>
      <c r="CF114" s="239"/>
      <c r="CG114" s="239"/>
      <c r="CH114" s="239"/>
      <c r="CI114" s="239"/>
      <c r="CJ114" s="239"/>
      <c r="CK114" s="239"/>
      <c r="CL114" s="239"/>
      <c r="CM114" s="239"/>
      <c r="CN114" s="239"/>
      <c r="CO114" s="239"/>
      <c r="CP114" s="239"/>
      <c r="CQ114" s="239" t="s">
        <v>394</v>
      </c>
      <c r="CR114" s="239"/>
      <c r="CS114" s="239"/>
    </row>
    <row r="115" s="179" customFormat="1" ht="74" customHeight="1" spans="1:97">
      <c r="A115" s="185" t="s">
        <v>942</v>
      </c>
      <c r="B115" s="186" t="s">
        <v>287</v>
      </c>
      <c r="C115" s="186"/>
      <c r="D115" s="186" t="s">
        <v>460</v>
      </c>
      <c r="E115" s="185" t="s">
        <v>461</v>
      </c>
      <c r="F115" s="185" t="s">
        <v>462</v>
      </c>
      <c r="G115" s="185"/>
      <c r="H115" s="186">
        <v>2024</v>
      </c>
      <c r="I115" s="186"/>
      <c r="J115" s="186"/>
      <c r="K115" s="186"/>
      <c r="L115" s="186"/>
      <c r="M115" s="186"/>
      <c r="N115" s="186"/>
      <c r="O115" s="186"/>
      <c r="P115" s="186"/>
      <c r="Q115" s="186"/>
      <c r="R115" s="186"/>
      <c r="S115" s="186"/>
      <c r="T115" s="186"/>
      <c r="U115" s="185" t="s">
        <v>379</v>
      </c>
      <c r="V115" s="186"/>
      <c r="W115" s="186" t="s">
        <v>15</v>
      </c>
      <c r="X115" s="186"/>
      <c r="Y115" s="186"/>
      <c r="Z115" s="186">
        <v>12000</v>
      </c>
      <c r="AA115" s="185">
        <v>3000</v>
      </c>
      <c r="AB115" s="185"/>
      <c r="AC115" s="185"/>
      <c r="AD115" s="185" t="s">
        <v>129</v>
      </c>
      <c r="AE115" s="186"/>
      <c r="AF115" s="185"/>
      <c r="AG115" s="185"/>
      <c r="AH115" s="186"/>
      <c r="AI115" s="186"/>
      <c r="AJ115" s="186"/>
      <c r="AK115" s="186"/>
      <c r="AL115" s="186"/>
      <c r="AM115" s="186"/>
      <c r="AN115" s="186"/>
      <c r="AO115" s="186"/>
      <c r="AP115" s="186"/>
      <c r="AQ115" s="186"/>
      <c r="AR115" s="186"/>
      <c r="AS115" s="186"/>
      <c r="AT115" s="186"/>
      <c r="AU115" s="186"/>
      <c r="AV115" s="186"/>
      <c r="AW115" s="186"/>
      <c r="AX115" s="239" t="s">
        <v>379</v>
      </c>
      <c r="AY115" s="239"/>
      <c r="AZ115" s="243" t="s">
        <v>686</v>
      </c>
      <c r="BA115" s="237"/>
      <c r="BB115" s="237"/>
      <c r="BC115" s="238"/>
      <c r="BD115" s="238"/>
      <c r="BE115" s="238"/>
      <c r="BF115" s="238"/>
      <c r="BG115" s="238"/>
      <c r="BH115" s="238"/>
      <c r="BI115" s="238"/>
      <c r="BJ115" s="238"/>
      <c r="BK115" s="238"/>
      <c r="BL115" s="239" t="s">
        <v>488</v>
      </c>
      <c r="BM115" s="239" t="s">
        <v>379</v>
      </c>
      <c r="BN115" s="239"/>
      <c r="BO115" s="239"/>
      <c r="BP115" s="239"/>
      <c r="BQ115" s="239"/>
      <c r="BR115" s="239"/>
      <c r="BS115" s="239" t="s">
        <v>394</v>
      </c>
      <c r="BT115" s="239"/>
      <c r="BU115" s="239"/>
      <c r="BV115" s="239"/>
      <c r="BW115" s="239"/>
      <c r="BX115" s="239" t="s">
        <v>394</v>
      </c>
      <c r="BY115" s="239" t="s">
        <v>394</v>
      </c>
      <c r="BZ115" s="239"/>
      <c r="CA115" s="239"/>
      <c r="CB115" s="239" t="s">
        <v>394</v>
      </c>
      <c r="CC115" s="239"/>
      <c r="CD115" s="239"/>
      <c r="CE115" s="239" t="s">
        <v>394</v>
      </c>
      <c r="CF115" s="239"/>
      <c r="CG115" s="239"/>
      <c r="CH115" s="239"/>
      <c r="CI115" s="239"/>
      <c r="CJ115" s="239"/>
      <c r="CK115" s="239"/>
      <c r="CL115" s="239"/>
      <c r="CM115" s="239"/>
      <c r="CN115" s="239"/>
      <c r="CO115" s="239"/>
      <c r="CP115" s="239"/>
      <c r="CQ115" s="239" t="s">
        <v>394</v>
      </c>
      <c r="CR115" s="239"/>
      <c r="CS115" s="239"/>
    </row>
    <row r="116" s="179" customFormat="1" ht="74" hidden="1" customHeight="1" spans="1:98">
      <c r="A116" s="185" t="s">
        <v>942</v>
      </c>
      <c r="B116" s="186" t="s">
        <v>290</v>
      </c>
      <c r="C116" s="186"/>
      <c r="D116" s="186" t="s">
        <v>439</v>
      </c>
      <c r="E116" s="185" t="s">
        <v>440</v>
      </c>
      <c r="F116" s="185" t="s">
        <v>707</v>
      </c>
      <c r="G116" s="185" t="s">
        <v>399</v>
      </c>
      <c r="H116" s="186" t="s">
        <v>133</v>
      </c>
      <c r="I116" s="186"/>
      <c r="J116" s="186"/>
      <c r="K116" s="186"/>
      <c r="L116" s="186"/>
      <c r="M116" s="186"/>
      <c r="N116" s="186"/>
      <c r="O116" s="186"/>
      <c r="P116" s="186"/>
      <c r="Q116" s="186"/>
      <c r="R116" s="186"/>
      <c r="S116" s="186"/>
      <c r="T116" s="186"/>
      <c r="U116" s="185" t="s">
        <v>386</v>
      </c>
      <c r="V116" s="186"/>
      <c r="W116" s="186" t="s">
        <v>15</v>
      </c>
      <c r="X116" s="186"/>
      <c r="Y116" s="186"/>
      <c r="Z116" s="186">
        <v>18000</v>
      </c>
      <c r="AA116" s="185">
        <v>12500</v>
      </c>
      <c r="AB116" s="185"/>
      <c r="AC116" s="185"/>
      <c r="AD116" s="185" t="s">
        <v>129</v>
      </c>
      <c r="AE116" s="186"/>
      <c r="AF116" s="185"/>
      <c r="AG116" s="185"/>
      <c r="AH116" s="186"/>
      <c r="AI116" s="186"/>
      <c r="AJ116" s="186"/>
      <c r="AK116" s="186"/>
      <c r="AL116" s="186"/>
      <c r="AM116" s="186"/>
      <c r="AN116" s="186"/>
      <c r="AO116" s="186"/>
      <c r="AP116" s="186"/>
      <c r="AQ116" s="186"/>
      <c r="AR116" s="186"/>
      <c r="AS116" s="186"/>
      <c r="AT116" s="186"/>
      <c r="AU116" s="186"/>
      <c r="AV116" s="186"/>
      <c r="AW116" s="186"/>
      <c r="AX116" s="239" t="s">
        <v>386</v>
      </c>
      <c r="AY116" s="239"/>
      <c r="AZ116" s="237" t="s">
        <v>949</v>
      </c>
      <c r="BA116" s="237"/>
      <c r="BB116" s="237"/>
      <c r="BC116" s="238"/>
      <c r="BD116" s="238"/>
      <c r="BE116" s="238"/>
      <c r="BF116" s="238"/>
      <c r="BG116" s="238"/>
      <c r="BH116" s="238"/>
      <c r="BI116" s="238"/>
      <c r="BJ116" s="238"/>
      <c r="BK116" s="238"/>
      <c r="BL116" s="239" t="str">
        <f>IF(OR(BM116="是",BM116="无需办理"),IF(OR(BP116="是",BP116="无需办理"),IF(OR(BS116="是",BS116="无需办理"),IF(OR(CB116="是",CB116="无需办理"),IF(OR(CE116="是",CE116="无需办理"),IF(OR(CH116="是",CH116="无需办理"),IF(OR(CK116="是",CK116="无需办理"),IF(OR(CN116="是",CN116="无需办理"),IF(OR(CQ116="是",CQ116="无需办理"),"办结",""),""),""),""),""),""),""),""),"")</f>
        <v/>
      </c>
      <c r="BM116" s="239" t="s">
        <v>379</v>
      </c>
      <c r="BN116" s="239"/>
      <c r="BO116" s="239"/>
      <c r="BP116" s="239"/>
      <c r="BQ116" s="239"/>
      <c r="BR116" s="239"/>
      <c r="BS116" s="239" t="s">
        <v>394</v>
      </c>
      <c r="BT116" s="239"/>
      <c r="BU116" s="239"/>
      <c r="BV116" s="239"/>
      <c r="BW116" s="239"/>
      <c r="BX116" s="239" t="s">
        <v>394</v>
      </c>
      <c r="BY116" s="239" t="s">
        <v>394</v>
      </c>
      <c r="BZ116" s="239"/>
      <c r="CA116" s="239"/>
      <c r="CB116" s="239" t="s">
        <v>386</v>
      </c>
      <c r="CC116" s="239"/>
      <c r="CD116" s="239"/>
      <c r="CE116" s="239" t="s">
        <v>394</v>
      </c>
      <c r="CF116" s="239"/>
      <c r="CG116" s="239"/>
      <c r="CH116" s="239"/>
      <c r="CI116" s="239"/>
      <c r="CJ116" s="239"/>
      <c r="CK116" s="239"/>
      <c r="CL116" s="239"/>
      <c r="CM116" s="239"/>
      <c r="CN116" s="239"/>
      <c r="CO116" s="239"/>
      <c r="CP116" s="239"/>
      <c r="CQ116" s="239" t="s">
        <v>394</v>
      </c>
      <c r="CR116" s="239"/>
      <c r="CS116" s="239"/>
      <c r="CT116" s="221"/>
    </row>
    <row r="117" s="183" customFormat="1" ht="40" hidden="1" customHeight="1" spans="1:97">
      <c r="A117" s="193"/>
      <c r="B117" s="193" t="s">
        <v>295</v>
      </c>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7">
        <f>SUBTOTAL(9,Z8:Z116)/10000</f>
        <v>60.101</v>
      </c>
      <c r="AA117" s="197">
        <f>SUBTOTAL(9,AA8:AA116)/10000</f>
        <v>21.3</v>
      </c>
      <c r="AB117" s="197"/>
      <c r="AC117" s="193"/>
      <c r="AD117" s="193"/>
      <c r="AE117" s="193"/>
      <c r="AF117" s="193"/>
      <c r="AG117" s="193"/>
      <c r="AH117" s="199"/>
      <c r="AI117" s="193"/>
      <c r="AJ117" s="193"/>
      <c r="AK117" s="193"/>
      <c r="AL117" s="193"/>
      <c r="AM117" s="193"/>
      <c r="AN117" s="193"/>
      <c r="AO117" s="193"/>
      <c r="AP117" s="193"/>
      <c r="AQ117" s="193"/>
      <c r="AR117" s="193"/>
      <c r="AS117" s="193"/>
      <c r="AT117" s="203"/>
      <c r="AU117" s="203"/>
      <c r="AV117" s="203"/>
      <c r="AW117" s="203"/>
      <c r="AX117" s="259"/>
      <c r="AY117" s="259"/>
      <c r="AZ117" s="259"/>
      <c r="BA117" s="259"/>
      <c r="BB117" s="259"/>
      <c r="BC117" s="260"/>
      <c r="BD117" s="260"/>
      <c r="BE117" s="260"/>
      <c r="BF117" s="260"/>
      <c r="BG117" s="260"/>
      <c r="BH117" s="260"/>
      <c r="BI117" s="260"/>
      <c r="BJ117" s="260"/>
      <c r="BK117" s="260"/>
      <c r="BL117" s="260"/>
      <c r="BM117" s="260"/>
      <c r="BN117" s="260"/>
      <c r="BO117" s="260"/>
      <c r="BP117" s="260"/>
      <c r="BQ117" s="260"/>
      <c r="BR117" s="260"/>
      <c r="BS117" s="260"/>
      <c r="BT117" s="260"/>
      <c r="BU117" s="260"/>
      <c r="BV117" s="260"/>
      <c r="BW117" s="260"/>
      <c r="BX117" s="260"/>
      <c r="BY117" s="260"/>
      <c r="BZ117" s="260"/>
      <c r="CA117" s="260"/>
      <c r="CB117" s="260"/>
      <c r="CC117" s="260"/>
      <c r="CD117" s="260"/>
      <c r="CE117" s="260"/>
      <c r="CF117" s="260"/>
      <c r="CG117" s="260"/>
      <c r="CH117" s="260"/>
      <c r="CI117" s="260"/>
      <c r="CJ117" s="260"/>
      <c r="CK117" s="260"/>
      <c r="CL117" s="260"/>
      <c r="CM117" s="260"/>
      <c r="CN117" s="260"/>
      <c r="CO117" s="260"/>
      <c r="CP117" s="260"/>
      <c r="CQ117" s="260"/>
      <c r="CR117" s="260"/>
      <c r="CS117" s="260"/>
    </row>
    <row r="118" s="183" customFormat="1" ht="20" hidden="1" customHeight="1" spans="1:97">
      <c r="A118" s="194"/>
      <c r="B118" s="194"/>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v>632.159787</v>
      </c>
      <c r="AA118" s="198">
        <v>297.706355</v>
      </c>
      <c r="AB118" s="198"/>
      <c r="AC118" s="194"/>
      <c r="AD118" s="194"/>
      <c r="AE118" s="194"/>
      <c r="AF118" s="194"/>
      <c r="AG118" s="194"/>
      <c r="AH118" s="202"/>
      <c r="AI118" s="194" t="s">
        <v>296</v>
      </c>
      <c r="AJ118" s="194"/>
      <c r="AK118" s="194"/>
      <c r="AL118" s="194"/>
      <c r="AM118" s="194"/>
      <c r="AN118" s="194"/>
      <c r="AO118" s="194"/>
      <c r="AP118" s="194"/>
      <c r="AQ118" s="194"/>
      <c r="AR118" s="194"/>
      <c r="AS118" s="194"/>
      <c r="AX118" s="261"/>
      <c r="AY118" s="261"/>
      <c r="AZ118" s="261"/>
      <c r="BA118" s="261"/>
      <c r="BB118" s="261"/>
      <c r="BC118" s="262"/>
      <c r="BD118" s="262"/>
      <c r="BE118" s="262"/>
      <c r="BF118" s="262"/>
      <c r="BG118" s="262"/>
      <c r="BH118" s="262"/>
      <c r="BI118" s="262"/>
      <c r="BJ118" s="262"/>
      <c r="BK118" s="262"/>
      <c r="BL118" s="262">
        <f>BM118+BS118+CB118+CE118+CH118+CK118+CN118+CQ118</f>
        <v>761</v>
      </c>
      <c r="BM118" s="262">
        <f>COUNTIF(BM8:BM116,"是")+COUNTIF(BM8:BM116,"无需办理")</f>
        <v>90</v>
      </c>
      <c r="BN118" s="262"/>
      <c r="BO118" s="262"/>
      <c r="BP118" s="262">
        <f>COUNTIF(BP8:BP100,"是")+COUNTIF(BP8:BP100,"无需办理")</f>
        <v>81</v>
      </c>
      <c r="BQ118" s="262"/>
      <c r="BR118" s="262"/>
      <c r="BS118" s="262">
        <f>COUNTIF(BS8:BS116,"是")+COUNTIF(BS8:BS116,"无需办理")</f>
        <v>99</v>
      </c>
      <c r="BT118" s="262"/>
      <c r="BU118" s="262"/>
      <c r="BV118" s="262"/>
      <c r="BW118" s="262"/>
      <c r="BX118" s="262">
        <f t="shared" ref="BX118:CB118" si="20">COUNTIF(BX8:BX116,"是")+COUNTIF(BX8:BX116,"无需办理")</f>
        <v>100</v>
      </c>
      <c r="BY118" s="262">
        <f t="shared" si="20"/>
        <v>100</v>
      </c>
      <c r="BZ118" s="262"/>
      <c r="CA118" s="262"/>
      <c r="CB118" s="262">
        <f t="shared" si="20"/>
        <v>92</v>
      </c>
      <c r="CC118" s="262"/>
      <c r="CD118" s="262"/>
      <c r="CE118" s="262">
        <f>COUNTIF(CE8:CE116,"是")+COUNTIF(CE8:CE116,"无需办理")</f>
        <v>94</v>
      </c>
      <c r="CF118" s="262"/>
      <c r="CG118" s="262"/>
      <c r="CH118" s="262">
        <f>COUNTIF(CH8:CH116,"是")+COUNTIF(CH8:CH116,"无需办理")</f>
        <v>96</v>
      </c>
      <c r="CI118" s="262"/>
      <c r="CJ118" s="262"/>
      <c r="CK118" s="262">
        <f>COUNTIF(CK8:CK116,"是")+COUNTIF(CK8:CK116,"无需办理")</f>
        <v>96</v>
      </c>
      <c r="CL118" s="262"/>
      <c r="CM118" s="262"/>
      <c r="CN118" s="262">
        <f>COUNTIF(CN8:CN95,"是")+COUNTIF(CN8:CN95,"无需办理")</f>
        <v>88</v>
      </c>
      <c r="CO118" s="262"/>
      <c r="CP118" s="262"/>
      <c r="CQ118" s="262">
        <f>COUNTIF(CQ8:CQ116,"是")+COUNTIF(CQ8:CQ116,"无需办理")</f>
        <v>106</v>
      </c>
      <c r="CR118" s="260"/>
      <c r="CS118" s="260"/>
    </row>
    <row r="119" s="183" customFormat="1" ht="30" hidden="1" customHeight="1" spans="1:98">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9">
        <f>(Z117-Z118)/Z118</f>
        <v>-0.904927517953621</v>
      </c>
      <c r="AA119" s="199">
        <f>(AA117-AA118)/AA118</f>
        <v>-0.92845298851615</v>
      </c>
      <c r="AB119" s="199"/>
      <c r="AC119" s="193"/>
      <c r="AD119" s="193"/>
      <c r="AE119" s="193"/>
      <c r="AF119" s="193"/>
      <c r="AG119" s="193"/>
      <c r="AH119" s="199"/>
      <c r="AI119" s="193"/>
      <c r="AJ119" s="193"/>
      <c r="AK119" s="193"/>
      <c r="AL119" s="193"/>
      <c r="AM119" s="193"/>
      <c r="AN119" s="193"/>
      <c r="AO119" s="193"/>
      <c r="AP119" s="193"/>
      <c r="AQ119" s="193"/>
      <c r="AR119" s="193"/>
      <c r="AS119" s="193"/>
      <c r="AX119" s="261"/>
      <c r="AY119" s="261"/>
      <c r="AZ119" s="261"/>
      <c r="BA119" s="261"/>
      <c r="BB119" s="261"/>
      <c r="BC119" s="260"/>
      <c r="BD119" s="260"/>
      <c r="BE119" s="260"/>
      <c r="BF119" s="260"/>
      <c r="BG119" s="260"/>
      <c r="BH119" s="260"/>
      <c r="BI119" s="260"/>
      <c r="BJ119" s="260"/>
      <c r="BK119" s="260"/>
      <c r="BL119" s="260">
        <f>BM119+BS119+BX119+BY119+CB119+CE119+CQ119</f>
        <v>19</v>
      </c>
      <c r="BM119" s="260">
        <f t="shared" ref="BM119:BS119" si="21">100-BM118</f>
        <v>10</v>
      </c>
      <c r="BN119" s="260">
        <f t="shared" si="21"/>
        <v>100</v>
      </c>
      <c r="BO119" s="260"/>
      <c r="BP119" s="260">
        <f t="shared" si="21"/>
        <v>19</v>
      </c>
      <c r="BQ119" s="260">
        <f t="shared" si="21"/>
        <v>100</v>
      </c>
      <c r="BR119" s="260">
        <f t="shared" si="21"/>
        <v>100</v>
      </c>
      <c r="BS119" s="260">
        <f t="shared" si="21"/>
        <v>1</v>
      </c>
      <c r="BT119" s="260"/>
      <c r="BU119" s="260"/>
      <c r="BV119" s="260"/>
      <c r="BW119" s="260"/>
      <c r="BX119" s="260">
        <f t="shared" ref="BX119:BZ119" si="22">100-BX118</f>
        <v>0</v>
      </c>
      <c r="BY119" s="260">
        <f t="shared" si="22"/>
        <v>0</v>
      </c>
      <c r="BZ119" s="260">
        <f t="shared" si="22"/>
        <v>100</v>
      </c>
      <c r="CA119" s="260"/>
      <c r="CB119" s="260">
        <f t="shared" ref="CB119:CF119" si="23">100-CB118</f>
        <v>8</v>
      </c>
      <c r="CC119" s="260">
        <f t="shared" si="23"/>
        <v>100</v>
      </c>
      <c r="CD119" s="260"/>
      <c r="CE119" s="260">
        <f t="shared" si="23"/>
        <v>6</v>
      </c>
      <c r="CF119" s="260">
        <f t="shared" si="23"/>
        <v>100</v>
      </c>
      <c r="CG119" s="260"/>
      <c r="CH119" s="260">
        <f t="shared" ref="CH119:CL119" si="24">100-CH118</f>
        <v>4</v>
      </c>
      <c r="CI119" s="260">
        <f t="shared" si="24"/>
        <v>100</v>
      </c>
      <c r="CJ119" s="260"/>
      <c r="CK119" s="260">
        <f t="shared" si="24"/>
        <v>4</v>
      </c>
      <c r="CL119" s="260">
        <f t="shared" si="24"/>
        <v>100</v>
      </c>
      <c r="CM119" s="260"/>
      <c r="CN119" s="260">
        <f t="shared" ref="CN119:CQ119" si="25">100-CN118</f>
        <v>12</v>
      </c>
      <c r="CO119" s="260">
        <f t="shared" si="25"/>
        <v>100</v>
      </c>
      <c r="CP119" s="260">
        <f t="shared" si="25"/>
        <v>100</v>
      </c>
      <c r="CQ119" s="260">
        <f t="shared" si="25"/>
        <v>-6</v>
      </c>
      <c r="CR119" s="260"/>
      <c r="CS119" s="260"/>
      <c r="CT119" s="183">
        <f>BM119+BS119+CB119+CE119+CH119+CK119+CN119+CQ119</f>
        <v>39</v>
      </c>
    </row>
    <row r="120" s="183" customFormat="1" ht="30" hidden="1" customHeight="1" spans="1:97">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200"/>
      <c r="AG120" s="200"/>
      <c r="AI120" s="193"/>
      <c r="AJ120" s="193"/>
      <c r="AK120" s="193"/>
      <c r="AL120" s="193"/>
      <c r="AM120" s="193"/>
      <c r="AN120" s="193"/>
      <c r="AO120" s="193"/>
      <c r="AP120" s="193"/>
      <c r="AQ120" s="193"/>
      <c r="AR120" s="193"/>
      <c r="AS120" s="193"/>
      <c r="AX120" s="261"/>
      <c r="AY120" s="261"/>
      <c r="AZ120" s="261"/>
      <c r="BA120" s="261"/>
      <c r="BB120" s="261"/>
      <c r="BC120" s="260"/>
      <c r="BD120" s="260"/>
      <c r="BE120" s="260"/>
      <c r="BF120" s="260"/>
      <c r="BG120" s="260"/>
      <c r="BH120" s="260"/>
      <c r="BI120" s="260"/>
      <c r="BJ120" s="260"/>
      <c r="BK120" s="260"/>
      <c r="BL120" s="263">
        <f>BL118/BL119</f>
        <v>40.0526315789474</v>
      </c>
      <c r="BM120" s="260">
        <f>BM119+BS119+BX119+BY119+CB119+CE119+CQ119</f>
        <v>19</v>
      </c>
      <c r="BN120" s="260"/>
      <c r="BO120" s="260"/>
      <c r="BP120" s="260"/>
      <c r="BQ120" s="260"/>
      <c r="BR120" s="260"/>
      <c r="BS120" s="260"/>
      <c r="BT120" s="260"/>
      <c r="BU120" s="260"/>
      <c r="BV120" s="260"/>
      <c r="BW120" s="260"/>
      <c r="BX120" s="260"/>
      <c r="BY120" s="260"/>
      <c r="BZ120" s="260"/>
      <c r="CA120" s="260"/>
      <c r="CB120" s="260"/>
      <c r="CC120" s="260"/>
      <c r="CD120" s="260"/>
      <c r="CE120" s="260"/>
      <c r="CF120" s="260"/>
      <c r="CG120" s="260"/>
      <c r="CH120" s="260"/>
      <c r="CI120" s="260"/>
      <c r="CJ120" s="260"/>
      <c r="CK120" s="260"/>
      <c r="CL120" s="260"/>
      <c r="CM120" s="260"/>
      <c r="CN120" s="260"/>
      <c r="CO120" s="260"/>
      <c r="CP120" s="260"/>
      <c r="CQ120" s="260"/>
      <c r="CR120" s="260"/>
      <c r="CS120" s="260"/>
    </row>
    <row r="121" s="183" customFormat="1" ht="51" hidden="1" customHeight="1" spans="1:97">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9"/>
      <c r="AI121" s="193"/>
      <c r="AJ121" s="193"/>
      <c r="AK121" s="193"/>
      <c r="AL121" s="193"/>
      <c r="AM121" s="193"/>
      <c r="AN121" s="193"/>
      <c r="AO121" s="193"/>
      <c r="AP121" s="193"/>
      <c r="AQ121" s="193"/>
      <c r="AR121" s="193"/>
      <c r="AS121" s="193"/>
      <c r="AX121" s="261"/>
      <c r="AY121" s="261"/>
      <c r="AZ121" s="261"/>
      <c r="BA121" s="261"/>
      <c r="BB121" s="261"/>
      <c r="BC121" s="260"/>
      <c r="BD121" s="260"/>
      <c r="BE121" s="260"/>
      <c r="BF121" s="260"/>
      <c r="BG121" s="260"/>
      <c r="BH121" s="260"/>
      <c r="BI121" s="260"/>
      <c r="BJ121" s="260"/>
      <c r="BK121" s="260"/>
      <c r="BL121" s="260"/>
      <c r="BM121" s="260">
        <f>800-BM120</f>
        <v>781</v>
      </c>
      <c r="BN121" s="260"/>
      <c r="BO121" s="260"/>
      <c r="BP121" s="260"/>
      <c r="BQ121" s="260"/>
      <c r="BR121" s="260"/>
      <c r="BS121" s="260"/>
      <c r="BT121" s="260"/>
      <c r="BU121" s="260"/>
      <c r="BV121" s="260"/>
      <c r="BW121" s="260"/>
      <c r="BX121" s="260"/>
      <c r="BY121" s="260"/>
      <c r="BZ121" s="260"/>
      <c r="CA121" s="260"/>
      <c r="CB121" s="260"/>
      <c r="CC121" s="260"/>
      <c r="CD121" s="260"/>
      <c r="CE121" s="260"/>
      <c r="CF121" s="260"/>
      <c r="CG121" s="260"/>
      <c r="CH121" s="260"/>
      <c r="CI121" s="260"/>
      <c r="CJ121" s="260"/>
      <c r="CK121" s="260"/>
      <c r="CL121" s="260"/>
      <c r="CM121" s="260"/>
      <c r="CN121" s="260"/>
      <c r="CO121" s="260"/>
      <c r="CP121" s="260"/>
      <c r="CQ121" s="260"/>
      <c r="CR121" s="260"/>
      <c r="CS121" s="260"/>
    </row>
    <row r="122" s="183" customFormat="1" ht="51" hidden="1" customHeight="1" spans="1:97">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9"/>
      <c r="AI122" s="193"/>
      <c r="AJ122" s="193"/>
      <c r="AK122" s="193"/>
      <c r="AL122" s="193"/>
      <c r="AM122" s="193"/>
      <c r="AN122" s="193"/>
      <c r="AO122" s="193"/>
      <c r="AP122" s="193"/>
      <c r="AQ122" s="193"/>
      <c r="AR122" s="193"/>
      <c r="AS122" s="193"/>
      <c r="AX122" s="261"/>
      <c r="AY122" s="261"/>
      <c r="AZ122" s="261"/>
      <c r="BA122" s="261"/>
      <c r="BB122" s="261"/>
      <c r="BC122" s="260"/>
      <c r="BD122" s="260"/>
      <c r="BE122" s="260"/>
      <c r="BF122" s="260"/>
      <c r="BG122" s="260"/>
      <c r="BH122" s="260"/>
      <c r="BI122" s="260"/>
      <c r="BJ122" s="260"/>
      <c r="BK122" s="260"/>
      <c r="BL122" s="260"/>
      <c r="BM122" s="260"/>
      <c r="BN122" s="260"/>
      <c r="BO122" s="260"/>
      <c r="BP122" s="260"/>
      <c r="BQ122" s="260"/>
      <c r="BR122" s="260"/>
      <c r="BS122" s="260"/>
      <c r="BT122" s="260"/>
      <c r="BU122" s="260"/>
      <c r="BV122" s="260"/>
      <c r="BW122" s="260"/>
      <c r="BX122" s="260"/>
      <c r="BY122" s="260"/>
      <c r="BZ122" s="260"/>
      <c r="CA122" s="260"/>
      <c r="CB122" s="260"/>
      <c r="CC122" s="260"/>
      <c r="CD122" s="260"/>
      <c r="CE122" s="260"/>
      <c r="CF122" s="260"/>
      <c r="CG122" s="260"/>
      <c r="CH122" s="260"/>
      <c r="CI122" s="260"/>
      <c r="CJ122" s="260"/>
      <c r="CK122" s="260"/>
      <c r="CL122" s="260"/>
      <c r="CM122" s="260"/>
      <c r="CN122" s="260"/>
      <c r="CO122" s="260"/>
      <c r="CP122" s="260"/>
      <c r="CQ122" s="260"/>
      <c r="CR122" s="260"/>
      <c r="CS122" s="260"/>
    </row>
    <row r="123" hidden="1"/>
    <row r="124" hidden="1"/>
    <row r="125" s="179" customFormat="1" hidden="1" spans="2:97">
      <c r="B125" s="195"/>
      <c r="AX125" s="231"/>
      <c r="AY125" s="231"/>
      <c r="AZ125" s="231"/>
      <c r="BA125" s="231"/>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c r="CJ125" s="231"/>
      <c r="CK125" s="231"/>
      <c r="CL125" s="231"/>
      <c r="CM125" s="231"/>
      <c r="CN125" s="231"/>
      <c r="CO125" s="231"/>
      <c r="CP125" s="231"/>
      <c r="CQ125" s="231"/>
      <c r="CR125" s="231"/>
      <c r="CS125" s="231"/>
    </row>
    <row r="126" s="179" customFormat="1" hidden="1" spans="2:97">
      <c r="B126" s="196"/>
      <c r="AX126" s="231"/>
      <c r="AY126" s="231"/>
      <c r="AZ126" s="231"/>
      <c r="BA126" s="231"/>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c r="CJ126" s="231"/>
      <c r="CK126" s="231"/>
      <c r="CL126" s="231"/>
      <c r="CM126" s="231"/>
      <c r="CN126" s="231"/>
      <c r="CO126" s="231"/>
      <c r="CP126" s="231"/>
      <c r="CQ126" s="231"/>
      <c r="CR126" s="231"/>
      <c r="CS126" s="231"/>
    </row>
    <row r="127" s="179" customFormat="1" hidden="1" spans="2:97">
      <c r="B127" s="195"/>
      <c r="AX127" s="231"/>
      <c r="AY127" s="231"/>
      <c r="AZ127" s="231"/>
      <c r="BA127" s="231"/>
      <c r="BB127" s="231"/>
      <c r="BC127" s="231"/>
      <c r="BD127" s="231"/>
      <c r="BE127" s="231"/>
      <c r="BF127" s="231"/>
      <c r="BG127" s="231"/>
      <c r="BH127" s="231"/>
      <c r="BI127" s="231"/>
      <c r="BJ127" s="231"/>
      <c r="BK127" s="231"/>
      <c r="BL127" s="231"/>
      <c r="BM127" s="231"/>
      <c r="BN127" s="231"/>
      <c r="BO127" s="231"/>
      <c r="BP127" s="231"/>
      <c r="BQ127" s="231"/>
      <c r="BR127" s="231"/>
      <c r="BS127" s="231"/>
      <c r="BT127" s="231"/>
      <c r="BU127" s="231"/>
      <c r="BV127" s="231"/>
      <c r="BW127" s="231"/>
      <c r="BX127" s="231"/>
      <c r="BY127" s="231"/>
      <c r="BZ127" s="231"/>
      <c r="CA127" s="231"/>
      <c r="CB127" s="231"/>
      <c r="CC127" s="231"/>
      <c r="CD127" s="231"/>
      <c r="CE127" s="231"/>
      <c r="CF127" s="231"/>
      <c r="CG127" s="231"/>
      <c r="CH127" s="231"/>
      <c r="CI127" s="231"/>
      <c r="CJ127" s="231"/>
      <c r="CK127" s="231"/>
      <c r="CL127" s="231"/>
      <c r="CM127" s="231"/>
      <c r="CN127" s="231"/>
      <c r="CO127" s="231"/>
      <c r="CP127" s="231"/>
      <c r="CQ127" s="231"/>
      <c r="CR127" s="231"/>
      <c r="CS127" s="231"/>
    </row>
    <row r="128" s="179" customFormat="1" hidden="1" spans="2:97">
      <c r="B128" s="195"/>
      <c r="AX128" s="231"/>
      <c r="AY128" s="231"/>
      <c r="AZ128" s="231"/>
      <c r="BA128" s="231"/>
      <c r="BB128" s="231"/>
      <c r="BC128" s="231"/>
      <c r="BD128" s="231"/>
      <c r="BE128" s="231"/>
      <c r="BF128" s="231"/>
      <c r="BG128" s="231"/>
      <c r="BH128" s="231"/>
      <c r="BI128" s="231"/>
      <c r="BJ128" s="231"/>
      <c r="BK128" s="231"/>
      <c r="BL128" s="231"/>
      <c r="BM128" s="231"/>
      <c r="BN128" s="231"/>
      <c r="BO128" s="231"/>
      <c r="BP128" s="231"/>
      <c r="BQ128" s="231"/>
      <c r="BR128" s="231"/>
      <c r="BS128" s="231"/>
      <c r="BT128" s="231"/>
      <c r="BU128" s="231"/>
      <c r="BV128" s="231"/>
      <c r="BW128" s="231"/>
      <c r="BX128" s="231"/>
      <c r="BY128" s="231"/>
      <c r="BZ128" s="231"/>
      <c r="CA128" s="231"/>
      <c r="CB128" s="231"/>
      <c r="CC128" s="231"/>
      <c r="CD128" s="231"/>
      <c r="CE128" s="231"/>
      <c r="CF128" s="231"/>
      <c r="CG128" s="231"/>
      <c r="CH128" s="231"/>
      <c r="CI128" s="231"/>
      <c r="CJ128" s="231"/>
      <c r="CK128" s="231"/>
      <c r="CL128" s="231"/>
      <c r="CM128" s="231"/>
      <c r="CN128" s="231"/>
      <c r="CO128" s="231"/>
      <c r="CP128" s="231"/>
      <c r="CQ128" s="231"/>
      <c r="CR128" s="231"/>
      <c r="CS128" s="231"/>
    </row>
    <row r="129" s="179" customFormat="1" hidden="1" spans="2:97">
      <c r="B129" s="195"/>
      <c r="AX129" s="231"/>
      <c r="AY129" s="231"/>
      <c r="AZ129" s="231"/>
      <c r="BA129" s="231"/>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c r="CJ129" s="231"/>
      <c r="CK129" s="231"/>
      <c r="CL129" s="231"/>
      <c r="CM129" s="231"/>
      <c r="CN129" s="231"/>
      <c r="CO129" s="231"/>
      <c r="CP129" s="231"/>
      <c r="CQ129" s="231"/>
      <c r="CR129" s="231"/>
      <c r="CS129" s="231"/>
    </row>
    <row r="130" s="179" customFormat="1" hidden="1" spans="2:97">
      <c r="B130" s="195"/>
      <c r="AX130" s="231"/>
      <c r="AY130" s="231"/>
      <c r="AZ130" s="231"/>
      <c r="BA130" s="231"/>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1"/>
      <c r="BY130" s="231"/>
      <c r="BZ130" s="231"/>
      <c r="CA130" s="231"/>
      <c r="CB130" s="231"/>
      <c r="CC130" s="231"/>
      <c r="CD130" s="231"/>
      <c r="CE130" s="231"/>
      <c r="CF130" s="231"/>
      <c r="CG130" s="231"/>
      <c r="CH130" s="231"/>
      <c r="CI130" s="231"/>
      <c r="CJ130" s="231"/>
      <c r="CK130" s="231"/>
      <c r="CL130" s="231"/>
      <c r="CM130" s="231"/>
      <c r="CN130" s="231"/>
      <c r="CO130" s="231"/>
      <c r="CP130" s="231"/>
      <c r="CQ130" s="231"/>
      <c r="CR130" s="231"/>
      <c r="CS130" s="231"/>
    </row>
    <row r="131" s="179" customFormat="1" hidden="1" spans="2:97">
      <c r="B131" s="195"/>
      <c r="AX131" s="231"/>
      <c r="AY131" s="231"/>
      <c r="AZ131" s="231"/>
      <c r="BA131" s="231"/>
      <c r="BB131" s="231"/>
      <c r="BC131" s="231"/>
      <c r="BD131" s="231"/>
      <c r="BE131" s="231"/>
      <c r="BF131" s="231"/>
      <c r="BG131" s="231"/>
      <c r="BH131" s="231"/>
      <c r="BI131" s="231"/>
      <c r="BJ131" s="231"/>
      <c r="BK131" s="231"/>
      <c r="BL131" s="231"/>
      <c r="BM131" s="231"/>
      <c r="BN131" s="231"/>
      <c r="BO131" s="231"/>
      <c r="BP131" s="231"/>
      <c r="BQ131" s="231"/>
      <c r="BR131" s="231"/>
      <c r="BS131" s="231"/>
      <c r="BT131" s="231"/>
      <c r="BU131" s="231"/>
      <c r="BV131" s="231"/>
      <c r="BW131" s="231"/>
      <c r="BX131" s="231"/>
      <c r="BY131" s="231"/>
      <c r="BZ131" s="231"/>
      <c r="CA131" s="231"/>
      <c r="CB131" s="231"/>
      <c r="CC131" s="231"/>
      <c r="CD131" s="231"/>
      <c r="CE131" s="231"/>
      <c r="CF131" s="231"/>
      <c r="CG131" s="231"/>
      <c r="CH131" s="231"/>
      <c r="CI131" s="231"/>
      <c r="CJ131" s="231"/>
      <c r="CK131" s="231"/>
      <c r="CL131" s="231"/>
      <c r="CM131" s="231"/>
      <c r="CN131" s="231"/>
      <c r="CO131" s="231"/>
      <c r="CP131" s="231"/>
      <c r="CQ131" s="231"/>
      <c r="CR131" s="231"/>
      <c r="CS131" s="231"/>
    </row>
    <row r="132" s="179" customFormat="1" hidden="1" spans="2:97">
      <c r="B132" s="195"/>
      <c r="AX132" s="231"/>
      <c r="AY132" s="231"/>
      <c r="AZ132" s="231"/>
      <c r="BA132" s="231"/>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c r="CJ132" s="231"/>
      <c r="CK132" s="231"/>
      <c r="CL132" s="231"/>
      <c r="CM132" s="231"/>
      <c r="CN132" s="231"/>
      <c r="CO132" s="231"/>
      <c r="CP132" s="231"/>
      <c r="CQ132" s="231"/>
      <c r="CR132" s="231"/>
      <c r="CS132" s="231"/>
    </row>
    <row r="133" s="179" customFormat="1" hidden="1" spans="2:97">
      <c r="B133" s="195"/>
      <c r="AX133" s="231"/>
      <c r="AY133" s="231"/>
      <c r="AZ133" s="231"/>
      <c r="BA133" s="231"/>
      <c r="BB133" s="231"/>
      <c r="BC133" s="231"/>
      <c r="BD133" s="231"/>
      <c r="BE133" s="231"/>
      <c r="BF133" s="231"/>
      <c r="BG133" s="231"/>
      <c r="BH133" s="231"/>
      <c r="BI133" s="231"/>
      <c r="BJ133" s="231"/>
      <c r="BK133" s="231"/>
      <c r="BL133" s="231"/>
      <c r="BM133" s="231"/>
      <c r="BN133" s="231"/>
      <c r="BO133" s="231"/>
      <c r="BP133" s="231"/>
      <c r="BQ133" s="231"/>
      <c r="BR133" s="231"/>
      <c r="BS133" s="231"/>
      <c r="BT133" s="231"/>
      <c r="BU133" s="231"/>
      <c r="BV133" s="231"/>
      <c r="BW133" s="231"/>
      <c r="BX133" s="231"/>
      <c r="BY133" s="231"/>
      <c r="BZ133" s="231"/>
      <c r="CA133" s="231"/>
      <c r="CB133" s="231"/>
      <c r="CC133" s="231"/>
      <c r="CD133" s="231"/>
      <c r="CE133" s="231"/>
      <c r="CF133" s="231"/>
      <c r="CG133" s="231"/>
      <c r="CH133" s="231"/>
      <c r="CI133" s="231"/>
      <c r="CJ133" s="231"/>
      <c r="CK133" s="231"/>
      <c r="CL133" s="231"/>
      <c r="CM133" s="231"/>
      <c r="CN133" s="231"/>
      <c r="CO133" s="231"/>
      <c r="CP133" s="231"/>
      <c r="CQ133" s="231"/>
      <c r="CR133" s="231"/>
      <c r="CS133" s="231"/>
    </row>
    <row r="134" s="179" customFormat="1" hidden="1" spans="2:97">
      <c r="B134" s="195"/>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row>
    <row r="135" s="179" customFormat="1" hidden="1" spans="2:97">
      <c r="B135" s="195"/>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c r="CJ135" s="231"/>
      <c r="CK135" s="231"/>
      <c r="CL135" s="231"/>
      <c r="CM135" s="231"/>
      <c r="CN135" s="231"/>
      <c r="CO135" s="231"/>
      <c r="CP135" s="231"/>
      <c r="CQ135" s="231"/>
      <c r="CR135" s="231"/>
      <c r="CS135" s="231"/>
    </row>
    <row r="136" s="179" customFormat="1" hidden="1" spans="2:97">
      <c r="B136" s="195"/>
      <c r="AX136" s="231"/>
      <c r="AY136" s="231"/>
      <c r="AZ136" s="231"/>
      <c r="BA136" s="231"/>
      <c r="BB136" s="231"/>
      <c r="BC136" s="231"/>
      <c r="BD136" s="231"/>
      <c r="BE136" s="231"/>
      <c r="BF136" s="231"/>
      <c r="BG136" s="231"/>
      <c r="BH136" s="231"/>
      <c r="BI136" s="231"/>
      <c r="BJ136" s="231"/>
      <c r="BK136" s="231"/>
      <c r="BL136" s="231"/>
      <c r="BM136" s="231"/>
      <c r="BN136" s="231"/>
      <c r="BO136" s="231"/>
      <c r="BP136" s="231"/>
      <c r="BQ136" s="231"/>
      <c r="BR136" s="231"/>
      <c r="BS136" s="231"/>
      <c r="BT136" s="231"/>
      <c r="BU136" s="231"/>
      <c r="BV136" s="231"/>
      <c r="BW136" s="231"/>
      <c r="BX136" s="231"/>
      <c r="BY136" s="231"/>
      <c r="BZ136" s="231"/>
      <c r="CA136" s="231"/>
      <c r="CB136" s="231"/>
      <c r="CC136" s="231"/>
      <c r="CD136" s="231"/>
      <c r="CE136" s="231"/>
      <c r="CF136" s="231"/>
      <c r="CG136" s="231"/>
      <c r="CH136" s="231"/>
      <c r="CI136" s="231"/>
      <c r="CJ136" s="231"/>
      <c r="CK136" s="231"/>
      <c r="CL136" s="231"/>
      <c r="CM136" s="231"/>
      <c r="CN136" s="231"/>
      <c r="CO136" s="231"/>
      <c r="CP136" s="231"/>
      <c r="CQ136" s="231"/>
      <c r="CR136" s="231"/>
      <c r="CS136" s="231"/>
    </row>
    <row r="137" s="179" customFormat="1" hidden="1" spans="2:97">
      <c r="B137" s="195"/>
      <c r="AX137" s="231"/>
      <c r="AY137" s="231"/>
      <c r="AZ137" s="231"/>
      <c r="BA137" s="231"/>
      <c r="BB137" s="231"/>
      <c r="BC137" s="231"/>
      <c r="BD137" s="231"/>
      <c r="BE137" s="231"/>
      <c r="BF137" s="231"/>
      <c r="BG137" s="231"/>
      <c r="BH137" s="231"/>
      <c r="BI137" s="231"/>
      <c r="BJ137" s="231"/>
      <c r="BK137" s="231"/>
      <c r="BL137" s="231"/>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c r="CJ137" s="231"/>
      <c r="CK137" s="231"/>
      <c r="CL137" s="231"/>
      <c r="CM137" s="231"/>
      <c r="CN137" s="231"/>
      <c r="CO137" s="231"/>
      <c r="CP137" s="231"/>
      <c r="CQ137" s="231"/>
      <c r="CR137" s="231"/>
      <c r="CS137" s="231"/>
    </row>
    <row r="138" s="179" customFormat="1" hidden="1" spans="2:97">
      <c r="B138" s="195"/>
      <c r="AX138" s="231"/>
      <c r="AY138" s="231"/>
      <c r="AZ138" s="231"/>
      <c r="BA138" s="231"/>
      <c r="BB138" s="231"/>
      <c r="BC138" s="231"/>
      <c r="BD138" s="231"/>
      <c r="BE138" s="231"/>
      <c r="BF138" s="231"/>
      <c r="BG138" s="231"/>
      <c r="BH138" s="231"/>
      <c r="BI138" s="231"/>
      <c r="BJ138" s="231"/>
      <c r="BK138" s="231"/>
      <c r="BL138" s="231"/>
      <c r="BM138" s="231"/>
      <c r="BN138" s="231"/>
      <c r="BO138" s="231"/>
      <c r="BP138" s="231"/>
      <c r="BQ138" s="231"/>
      <c r="BR138" s="231"/>
      <c r="BS138" s="231"/>
      <c r="BT138" s="231"/>
      <c r="BU138" s="231"/>
      <c r="BV138" s="231"/>
      <c r="BW138" s="231"/>
      <c r="BX138" s="231"/>
      <c r="BY138" s="231"/>
      <c r="BZ138" s="231"/>
      <c r="CA138" s="231"/>
      <c r="CB138" s="231"/>
      <c r="CC138" s="231"/>
      <c r="CD138" s="231"/>
      <c r="CE138" s="231"/>
      <c r="CF138" s="231"/>
      <c r="CG138" s="231"/>
      <c r="CH138" s="231"/>
      <c r="CI138" s="231"/>
      <c r="CJ138" s="231"/>
      <c r="CK138" s="231"/>
      <c r="CL138" s="231"/>
      <c r="CM138" s="231"/>
      <c r="CN138" s="231"/>
      <c r="CO138" s="231"/>
      <c r="CP138" s="231"/>
      <c r="CQ138" s="231"/>
      <c r="CR138" s="231"/>
      <c r="CS138" s="231"/>
    </row>
    <row r="139" s="179" customFormat="1" hidden="1" spans="2:97">
      <c r="B139" s="195"/>
      <c r="AX139" s="231"/>
      <c r="AY139" s="231"/>
      <c r="AZ139" s="231"/>
      <c r="BA139" s="231"/>
      <c r="BB139" s="231"/>
      <c r="BC139" s="231"/>
      <c r="BD139" s="231"/>
      <c r="BE139" s="231"/>
      <c r="BF139" s="231"/>
      <c r="BG139" s="231"/>
      <c r="BH139" s="231"/>
      <c r="BI139" s="231"/>
      <c r="BJ139" s="231"/>
      <c r="BK139" s="231"/>
      <c r="BL139" s="231"/>
      <c r="BM139" s="231"/>
      <c r="BN139" s="231"/>
      <c r="BO139" s="231"/>
      <c r="BP139" s="231"/>
      <c r="BQ139" s="231"/>
      <c r="BR139" s="231"/>
      <c r="BS139" s="231"/>
      <c r="BT139" s="231"/>
      <c r="BU139" s="231"/>
      <c r="BV139" s="231"/>
      <c r="BW139" s="231"/>
      <c r="BX139" s="231"/>
      <c r="BY139" s="231"/>
      <c r="BZ139" s="231"/>
      <c r="CA139" s="231"/>
      <c r="CB139" s="231"/>
      <c r="CC139" s="231"/>
      <c r="CD139" s="231"/>
      <c r="CE139" s="231"/>
      <c r="CF139" s="231"/>
      <c r="CG139" s="231"/>
      <c r="CH139" s="231"/>
      <c r="CI139" s="231"/>
      <c r="CJ139" s="231"/>
      <c r="CK139" s="231"/>
      <c r="CL139" s="231"/>
      <c r="CM139" s="231"/>
      <c r="CN139" s="231"/>
      <c r="CO139" s="231"/>
      <c r="CP139" s="231"/>
      <c r="CQ139" s="231"/>
      <c r="CR139" s="231"/>
      <c r="CS139" s="231"/>
    </row>
    <row r="140" s="179" customFormat="1" hidden="1" spans="2:97">
      <c r="B140" s="195"/>
      <c r="AX140" s="231"/>
      <c r="AY140" s="231"/>
      <c r="AZ140" s="231"/>
      <c r="BA140" s="231"/>
      <c r="BB140" s="231"/>
      <c r="BC140" s="231"/>
      <c r="BD140" s="231"/>
      <c r="BE140" s="231"/>
      <c r="BF140" s="231"/>
      <c r="BG140" s="231"/>
      <c r="BH140" s="231"/>
      <c r="BI140" s="231"/>
      <c r="BJ140" s="231"/>
      <c r="BK140" s="231"/>
      <c r="BL140" s="231"/>
      <c r="BM140" s="231"/>
      <c r="BN140" s="231"/>
      <c r="BO140" s="231"/>
      <c r="BP140" s="231"/>
      <c r="BQ140" s="231"/>
      <c r="BR140" s="231"/>
      <c r="BS140" s="231"/>
      <c r="BT140" s="231"/>
      <c r="BU140" s="231"/>
      <c r="BV140" s="231"/>
      <c r="BW140" s="231"/>
      <c r="BX140" s="231"/>
      <c r="BY140" s="231"/>
      <c r="BZ140" s="231"/>
      <c r="CA140" s="231"/>
      <c r="CB140" s="231"/>
      <c r="CC140" s="231"/>
      <c r="CD140" s="231"/>
      <c r="CE140" s="231"/>
      <c r="CF140" s="231"/>
      <c r="CG140" s="231"/>
      <c r="CH140" s="231"/>
      <c r="CI140" s="231"/>
      <c r="CJ140" s="231"/>
      <c r="CK140" s="231"/>
      <c r="CL140" s="231"/>
      <c r="CM140" s="231"/>
      <c r="CN140" s="231"/>
      <c r="CO140" s="231"/>
      <c r="CP140" s="231"/>
      <c r="CQ140" s="231"/>
      <c r="CR140" s="231"/>
      <c r="CS140" s="231"/>
    </row>
    <row r="141" s="179" customFormat="1" hidden="1" spans="2:97">
      <c r="B141" s="195"/>
      <c r="AX141" s="231"/>
      <c r="AY141" s="231"/>
      <c r="AZ141" s="231"/>
      <c r="BA141" s="231"/>
      <c r="BB141" s="231"/>
      <c r="BC141" s="231"/>
      <c r="BD141" s="231"/>
      <c r="BE141" s="231"/>
      <c r="BF141" s="231"/>
      <c r="BG141" s="231"/>
      <c r="BH141" s="231"/>
      <c r="BI141" s="231"/>
      <c r="BJ141" s="231"/>
      <c r="BK141" s="231"/>
      <c r="BL141" s="231"/>
      <c r="BM141" s="231"/>
      <c r="BN141" s="231"/>
      <c r="BO141" s="231"/>
      <c r="BP141" s="231"/>
      <c r="BQ141" s="231"/>
      <c r="BR141" s="231"/>
      <c r="BS141" s="231"/>
      <c r="BT141" s="231"/>
      <c r="BU141" s="231"/>
      <c r="BV141" s="231"/>
      <c r="BW141" s="231"/>
      <c r="BX141" s="231"/>
      <c r="BY141" s="231"/>
      <c r="BZ141" s="231"/>
      <c r="CA141" s="231"/>
      <c r="CB141" s="231"/>
      <c r="CC141" s="231"/>
      <c r="CD141" s="231"/>
      <c r="CE141" s="231"/>
      <c r="CF141" s="231"/>
      <c r="CG141" s="231"/>
      <c r="CH141" s="231"/>
      <c r="CI141" s="231"/>
      <c r="CJ141" s="231"/>
      <c r="CK141" s="231"/>
      <c r="CL141" s="231"/>
      <c r="CM141" s="231"/>
      <c r="CN141" s="231"/>
      <c r="CO141" s="231"/>
      <c r="CP141" s="231"/>
      <c r="CQ141" s="231"/>
      <c r="CR141" s="231"/>
      <c r="CS141" s="231"/>
    </row>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spans="28:29">
      <c r="AB164" s="179" t="s">
        <v>688</v>
      </c>
      <c r="AC164" s="179">
        <v>17753312333</v>
      </c>
    </row>
    <row r="165" hidden="1"/>
    <row r="166" hidden="1"/>
    <row r="167" hidden="1"/>
    <row r="168" hidden="1"/>
    <row r="169" hidden="1"/>
    <row r="170" hidden="1" spans="2:2">
      <c r="B170" s="195"/>
    </row>
    <row r="171" spans="2:2">
      <c r="B171" s="195"/>
    </row>
    <row r="172" spans="2:2">
      <c r="B172" s="195"/>
    </row>
    <row r="173" spans="2:2">
      <c r="B173" s="195"/>
    </row>
    <row r="174" spans="2:2">
      <c r="B174" s="195"/>
    </row>
    <row r="175" spans="2:2">
      <c r="B175" s="195"/>
    </row>
    <row r="176" spans="2:2">
      <c r="B176" s="195"/>
    </row>
    <row r="177" spans="2:2">
      <c r="B177" s="195"/>
    </row>
    <row r="178" spans="2:2">
      <c r="B178" s="195"/>
    </row>
    <row r="179" spans="2:2">
      <c r="B179" s="195"/>
    </row>
    <row r="180" spans="2:2">
      <c r="B180" s="195"/>
    </row>
    <row r="181" spans="2:2">
      <c r="B181" s="195"/>
    </row>
    <row r="182" spans="2:2">
      <c r="B182" s="195"/>
    </row>
    <row r="183" spans="2:2">
      <c r="B183" s="195"/>
    </row>
    <row r="184" spans="2:2">
      <c r="B184" s="195"/>
    </row>
    <row r="185" spans="2:2">
      <c r="B185" s="195"/>
    </row>
    <row r="186" spans="2:2">
      <c r="B186" s="195"/>
    </row>
    <row r="187" spans="2:2">
      <c r="B187" s="195"/>
    </row>
    <row r="188" spans="2:2">
      <c r="B188" s="195"/>
    </row>
    <row r="189" spans="2:2">
      <c r="B189" s="195"/>
    </row>
    <row r="190" spans="2:2">
      <c r="B190" s="195"/>
    </row>
    <row r="191" spans="2:2">
      <c r="B191" s="195"/>
    </row>
    <row r="192" spans="2:2">
      <c r="B192" s="195"/>
    </row>
    <row r="193" spans="2:2">
      <c r="B193" s="195"/>
    </row>
    <row r="194" spans="2:2">
      <c r="B194" s="195"/>
    </row>
    <row r="195" spans="2:2">
      <c r="B195" s="195"/>
    </row>
    <row r="196" spans="2:2">
      <c r="B196" s="195"/>
    </row>
    <row r="197" spans="2:2">
      <c r="B197" s="195"/>
    </row>
    <row r="198" spans="2:2">
      <c r="B198" s="195"/>
    </row>
    <row r="199" spans="2:2">
      <c r="B199" s="195"/>
    </row>
    <row r="200" spans="2:2">
      <c r="B200" s="195"/>
    </row>
    <row r="201" spans="2:2">
      <c r="B201" s="195"/>
    </row>
    <row r="202" spans="2:2">
      <c r="B202" s="195"/>
    </row>
    <row r="203" spans="2:2">
      <c r="B203" s="195"/>
    </row>
    <row r="204" spans="2:2">
      <c r="B204" s="195"/>
    </row>
    <row r="205" spans="2:2">
      <c r="B205" s="195"/>
    </row>
    <row r="206" spans="2:2">
      <c r="B206" s="195"/>
    </row>
    <row r="207" spans="2:2">
      <c r="B207" s="195"/>
    </row>
    <row r="208" spans="2:2">
      <c r="B208" s="195"/>
    </row>
    <row r="209" spans="2:2">
      <c r="B209" s="195"/>
    </row>
    <row r="210" spans="2:2">
      <c r="B210" s="195"/>
    </row>
    <row r="211" spans="2:2">
      <c r="B211" s="195"/>
    </row>
    <row r="212" spans="2:2">
      <c r="B212" s="195"/>
    </row>
    <row r="213" spans="2:2">
      <c r="B213" s="195"/>
    </row>
    <row r="214" spans="2:2">
      <c r="B214" s="195"/>
    </row>
    <row r="215" spans="2:2">
      <c r="B215" s="195"/>
    </row>
    <row r="216" spans="2:2">
      <c r="B216" s="195"/>
    </row>
    <row r="217" spans="2:2">
      <c r="B217" s="195"/>
    </row>
    <row r="218" spans="2:2">
      <c r="B218" s="195"/>
    </row>
    <row r="219" spans="2:2">
      <c r="B219" s="195"/>
    </row>
    <row r="220" spans="2:2">
      <c r="B220" s="195"/>
    </row>
    <row r="221" spans="2:2">
      <c r="B221" s="195"/>
    </row>
    <row r="222" spans="2:2">
      <c r="B222" s="195"/>
    </row>
    <row r="223" spans="2:2">
      <c r="B223" s="195"/>
    </row>
    <row r="224" spans="2:2">
      <c r="B224" s="195"/>
    </row>
    <row r="225" spans="2:2">
      <c r="B225" s="195"/>
    </row>
    <row r="226" spans="2:2">
      <c r="B226" s="195"/>
    </row>
    <row r="227" spans="2:2">
      <c r="B227" s="195"/>
    </row>
    <row r="228" spans="2:2">
      <c r="B228" s="195"/>
    </row>
    <row r="229" spans="2:2">
      <c r="B229" s="195"/>
    </row>
    <row r="230" spans="2:2">
      <c r="B230" s="195"/>
    </row>
    <row r="231" spans="2:2">
      <c r="B231" s="195"/>
    </row>
    <row r="232" spans="2:2">
      <c r="B232" s="195"/>
    </row>
    <row r="233" spans="2:2">
      <c r="B233" s="195"/>
    </row>
    <row r="234" spans="2:2">
      <c r="B234" s="195"/>
    </row>
    <row r="235" spans="2:2">
      <c r="B235" s="195"/>
    </row>
    <row r="236" spans="2:2">
      <c r="B236" s="195"/>
    </row>
    <row r="237" spans="2:2">
      <c r="B237" s="195"/>
    </row>
  </sheetData>
  <autoFilter ref="A7:DA170">
    <filterColumn colId="5">
      <customFilters>
        <customFilter operator="equal" val="吴沈默"/>
      </customFilters>
    </filterColumn>
    <sortState ref="A7:DA170">
      <sortCondition ref="AD7:AD170"/>
    </sortState>
    <extLst/>
  </autoFilter>
  <mergeCells count="88">
    <mergeCell ref="A1:B1"/>
    <mergeCell ref="A2:CS2"/>
    <mergeCell ref="AN4:AO4"/>
    <mergeCell ref="BC4:BK4"/>
    <mergeCell ref="BP4:BR4"/>
    <mergeCell ref="BF5:BJ5"/>
    <mergeCell ref="BU6:BY6"/>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 ref="AK4:AK7"/>
    <mergeCell ref="AL4:AL7"/>
    <mergeCell ref="AM4:AM7"/>
    <mergeCell ref="AP4:AP7"/>
    <mergeCell ref="AQ4:AQ7"/>
    <mergeCell ref="AR4:AR7"/>
    <mergeCell ref="AS4:AS7"/>
    <mergeCell ref="AT4:AT7"/>
    <mergeCell ref="AU4:AU7"/>
    <mergeCell ref="AV4:AV7"/>
    <mergeCell ref="AW4:AW7"/>
    <mergeCell ref="AX4:AX7"/>
    <mergeCell ref="AY4:AY7"/>
    <mergeCell ref="AZ4:AZ7"/>
    <mergeCell ref="BA4:BA7"/>
    <mergeCell ref="BB4:BB7"/>
    <mergeCell ref="BC5:BC7"/>
    <mergeCell ref="BD5:BD7"/>
    <mergeCell ref="BE5:BE7"/>
    <mergeCell ref="BK5:BK7"/>
    <mergeCell ref="BL4:BL7"/>
    <mergeCell ref="BM6:BM7"/>
    <mergeCell ref="BO6:BO7"/>
    <mergeCell ref="BS6:BS7"/>
    <mergeCell ref="BT6:BT7"/>
    <mergeCell ref="BZ6:BZ7"/>
    <mergeCell ref="CA6:CA7"/>
    <mergeCell ref="CB6:CB7"/>
    <mergeCell ref="CD6:CD7"/>
    <mergeCell ref="CE6:CE7"/>
    <mergeCell ref="CG6:CG7"/>
    <mergeCell ref="CH6:CH7"/>
    <mergeCell ref="CJ6:CJ7"/>
    <mergeCell ref="CK6:CK7"/>
    <mergeCell ref="CM6:CM7"/>
    <mergeCell ref="CQ6:CQ7"/>
    <mergeCell ref="CS6:CS7"/>
    <mergeCell ref="BM4:BO5"/>
    <mergeCell ref="CB4:CD5"/>
    <mergeCell ref="CE4:CG5"/>
    <mergeCell ref="CH4:CJ5"/>
    <mergeCell ref="CK4:CM5"/>
    <mergeCell ref="CN4:CP5"/>
    <mergeCell ref="CQ4:CS5"/>
    <mergeCell ref="BS4:CA5"/>
  </mergeCells>
  <conditionalFormatting sqref="CB8">
    <cfRule type="cellIs" dxfId="1" priority="53" operator="equal">
      <formula>"否"</formula>
    </cfRule>
  </conditionalFormatting>
  <conditionalFormatting sqref="BY10">
    <cfRule type="cellIs" dxfId="1" priority="108" operator="equal">
      <formula>"否"</formula>
    </cfRule>
  </conditionalFormatting>
  <conditionalFormatting sqref="CB11">
    <cfRule type="cellIs" dxfId="1" priority="85" operator="equal">
      <formula>"否"</formula>
    </cfRule>
  </conditionalFormatting>
  <conditionalFormatting sqref="BY13">
    <cfRule type="cellIs" dxfId="1" priority="112" operator="equal">
      <formula>"否"</formula>
    </cfRule>
  </conditionalFormatting>
  <conditionalFormatting sqref="BX17">
    <cfRule type="cellIs" dxfId="1" priority="96" operator="equal">
      <formula>"否"</formula>
    </cfRule>
  </conditionalFormatting>
  <conditionalFormatting sqref="BY17">
    <cfRule type="cellIs" dxfId="1" priority="94" operator="equal">
      <formula>"否"</formula>
    </cfRule>
  </conditionalFormatting>
  <conditionalFormatting sqref="CB17">
    <cfRule type="cellIs" dxfId="1" priority="52" operator="equal">
      <formula>"否"</formula>
    </cfRule>
  </conditionalFormatting>
  <conditionalFormatting sqref="CE17">
    <cfRule type="cellIs" dxfId="1" priority="50" operator="equal">
      <formula>"否"</formula>
    </cfRule>
  </conditionalFormatting>
  <conditionalFormatting sqref="BY32">
    <cfRule type="cellIs" dxfId="1" priority="107" operator="equal">
      <formula>"否"</formula>
    </cfRule>
  </conditionalFormatting>
  <conditionalFormatting sqref="BY33">
    <cfRule type="cellIs" dxfId="1" priority="106" operator="equal">
      <formula>"否"</formula>
    </cfRule>
  </conditionalFormatting>
  <conditionalFormatting sqref="BY34">
    <cfRule type="cellIs" dxfId="1" priority="105" operator="equal">
      <formula>"否"</formula>
    </cfRule>
  </conditionalFormatting>
  <conditionalFormatting sqref="BY36">
    <cfRule type="cellIs" dxfId="1" priority="104" operator="equal">
      <formula>"否"</formula>
    </cfRule>
  </conditionalFormatting>
  <conditionalFormatting sqref="BY37">
    <cfRule type="cellIs" dxfId="1" priority="103" operator="equal">
      <formula>"否"</formula>
    </cfRule>
  </conditionalFormatting>
  <conditionalFormatting sqref="B38">
    <cfRule type="duplicateValues" dxfId="0" priority="192"/>
    <cfRule type="duplicateValues" dxfId="0" priority="191"/>
    <cfRule type="duplicateValues" dxfId="0" priority="190"/>
  </conditionalFormatting>
  <conditionalFormatting sqref="BX38">
    <cfRule type="cellIs" dxfId="1" priority="95" operator="equal">
      <formula>"否"</formula>
    </cfRule>
  </conditionalFormatting>
  <conditionalFormatting sqref="BY38">
    <cfRule type="cellIs" dxfId="1" priority="93" operator="equal">
      <formula>"否"</formula>
    </cfRule>
  </conditionalFormatting>
  <conditionalFormatting sqref="CG39">
    <cfRule type="cellIs" dxfId="1" priority="138" operator="equal">
      <formula>"否"</formula>
    </cfRule>
  </conditionalFormatting>
  <conditionalFormatting sqref="CM39">
    <cfRule type="cellIs" dxfId="1" priority="137" operator="equal">
      <formula>"否"</formula>
    </cfRule>
  </conditionalFormatting>
  <conditionalFormatting sqref="BY40">
    <cfRule type="cellIs" dxfId="1" priority="49" operator="equal">
      <formula>"否"</formula>
    </cfRule>
  </conditionalFormatting>
  <conditionalFormatting sqref="CG40">
    <cfRule type="cellIs" dxfId="1" priority="136" operator="equal">
      <formula>"否"</formula>
    </cfRule>
  </conditionalFormatting>
  <conditionalFormatting sqref="CJ40">
    <cfRule type="cellIs" dxfId="1" priority="135" operator="equal">
      <formula>"否"</formula>
    </cfRule>
  </conditionalFormatting>
  <conditionalFormatting sqref="CM40">
    <cfRule type="cellIs" dxfId="1" priority="128" operator="equal">
      <formula>"否"</formula>
    </cfRule>
  </conditionalFormatting>
  <conditionalFormatting sqref="CJ42">
    <cfRule type="cellIs" dxfId="1" priority="127" operator="equal">
      <formula>"否"</formula>
    </cfRule>
  </conditionalFormatting>
  <conditionalFormatting sqref="CM42">
    <cfRule type="cellIs" dxfId="1" priority="126" operator="equal">
      <formula>"否"</formula>
    </cfRule>
  </conditionalFormatting>
  <conditionalFormatting sqref="BX43">
    <cfRule type="cellIs" dxfId="1" priority="55" operator="equal">
      <formula>"否"</formula>
    </cfRule>
  </conditionalFormatting>
  <conditionalFormatting sqref="BY43">
    <cfRule type="cellIs" dxfId="1" priority="54" operator="equal">
      <formula>"否"</formula>
    </cfRule>
  </conditionalFormatting>
  <conditionalFormatting sqref="B44">
    <cfRule type="duplicateValues" dxfId="0" priority="189"/>
    <cfRule type="duplicateValues" dxfId="0" priority="188"/>
    <cfRule type="duplicateValues" dxfId="0" priority="187"/>
  </conditionalFormatting>
  <conditionalFormatting sqref="CG49">
    <cfRule type="cellIs" dxfId="1" priority="131" operator="equal">
      <formula>"否"</formula>
    </cfRule>
  </conditionalFormatting>
  <conditionalFormatting sqref="CJ49">
    <cfRule type="cellIs" dxfId="1" priority="125" operator="equal">
      <formula>"否"</formula>
    </cfRule>
  </conditionalFormatting>
  <conditionalFormatting sqref="CM49">
    <cfRule type="cellIs" dxfId="1" priority="124" operator="equal">
      <formula>"否"</formula>
    </cfRule>
  </conditionalFormatting>
  <conditionalFormatting sqref="CG51">
    <cfRule type="cellIs" dxfId="1" priority="120" operator="equal">
      <formula>"否"</formula>
    </cfRule>
  </conditionalFormatting>
  <conditionalFormatting sqref="CG53">
    <cfRule type="cellIs" dxfId="1" priority="130" operator="equal">
      <formula>"否"</formula>
    </cfRule>
  </conditionalFormatting>
  <conditionalFormatting sqref="CJ53">
    <cfRule type="cellIs" dxfId="1" priority="129" operator="equal">
      <formula>"否"</formula>
    </cfRule>
  </conditionalFormatting>
  <conditionalFormatting sqref="B59">
    <cfRule type="duplicateValues" dxfId="0" priority="180"/>
    <cfRule type="duplicateValues" dxfId="0" priority="179"/>
    <cfRule type="duplicateValues" dxfId="0" priority="178"/>
    <cfRule type="duplicateValues" dxfId="0" priority="176"/>
  </conditionalFormatting>
  <conditionalFormatting sqref="CD59">
    <cfRule type="cellIs" dxfId="1" priority="161" operator="equal">
      <formula>"否"</formula>
    </cfRule>
  </conditionalFormatting>
  <conditionalFormatting sqref="CG59">
    <cfRule type="cellIs" dxfId="1" priority="157" operator="equal">
      <formula>"否"</formula>
    </cfRule>
  </conditionalFormatting>
  <conditionalFormatting sqref="CJ59">
    <cfRule type="cellIs" dxfId="1" priority="153" operator="equal">
      <formula>"否"</formula>
    </cfRule>
  </conditionalFormatting>
  <conditionalFormatting sqref="CM59">
    <cfRule type="cellIs" dxfId="1" priority="149" operator="equal">
      <formula>"否"</formula>
    </cfRule>
  </conditionalFormatting>
  <conditionalFormatting sqref="CP59">
    <cfRule type="cellIs" dxfId="1" priority="145" operator="equal">
      <formula>"否"</formula>
    </cfRule>
  </conditionalFormatting>
  <conditionalFormatting sqref="CS59">
    <cfRule type="cellIs" dxfId="1" priority="141" operator="equal">
      <formula>"否"</formula>
    </cfRule>
  </conditionalFormatting>
  <conditionalFormatting sqref="B60">
    <cfRule type="duplicateValues" dxfId="0" priority="204"/>
    <cfRule type="duplicateValues" dxfId="0" priority="203"/>
    <cfRule type="duplicateValues" dxfId="0" priority="202"/>
  </conditionalFormatting>
  <conditionalFormatting sqref="CB61">
    <cfRule type="cellIs" dxfId="1" priority="86" operator="equal">
      <formula>"否"</formula>
    </cfRule>
  </conditionalFormatting>
  <conditionalFormatting sqref="CG64">
    <cfRule type="cellIs" dxfId="1" priority="84" operator="equal">
      <formula>"否"</formula>
    </cfRule>
  </conditionalFormatting>
  <conditionalFormatting sqref="B65">
    <cfRule type="duplicateValues" dxfId="0" priority="201"/>
    <cfRule type="duplicateValues" dxfId="0" priority="200"/>
    <cfRule type="duplicateValues" dxfId="0" priority="199"/>
  </conditionalFormatting>
  <conditionalFormatting sqref="AY67">
    <cfRule type="cellIs" dxfId="1" priority="87" operator="equal">
      <formula>"否"</formula>
    </cfRule>
  </conditionalFormatting>
  <conditionalFormatting sqref="CB73">
    <cfRule type="cellIs" dxfId="1" priority="51" operator="equal">
      <formula>"否"</formula>
    </cfRule>
  </conditionalFormatting>
  <conditionalFormatting sqref="CJ76">
    <cfRule type="cellIs" dxfId="1" priority="123" operator="equal">
      <formula>"否"</formula>
    </cfRule>
  </conditionalFormatting>
  <conditionalFormatting sqref="CM76">
    <cfRule type="cellIs" dxfId="1" priority="122" operator="equal">
      <formula>"否"</formula>
    </cfRule>
  </conditionalFormatting>
  <conditionalFormatting sqref="CJ77">
    <cfRule type="cellIs" dxfId="1" priority="121" operator="equal">
      <formula>"否"</formula>
    </cfRule>
  </conditionalFormatting>
  <conditionalFormatting sqref="B78">
    <cfRule type="duplicateValues" dxfId="0" priority="172"/>
    <cfRule type="duplicateValues" dxfId="0" priority="171"/>
    <cfRule type="duplicateValues" dxfId="0" priority="170"/>
    <cfRule type="duplicateValues" dxfId="0" priority="169"/>
    <cfRule type="duplicateValues" dxfId="0" priority="167"/>
    <cfRule type="duplicateValues" dxfId="0" priority="166"/>
    <cfRule type="duplicateValues" dxfId="0" priority="165"/>
    <cfRule type="duplicateValues" dxfId="0" priority="164"/>
  </conditionalFormatting>
  <conditionalFormatting sqref="CD78">
    <cfRule type="cellIs" dxfId="1" priority="160" operator="equal">
      <formula>"否"</formula>
    </cfRule>
  </conditionalFormatting>
  <conditionalFormatting sqref="CG78">
    <cfRule type="cellIs" dxfId="1" priority="156" operator="equal">
      <formula>"否"</formula>
    </cfRule>
  </conditionalFormatting>
  <conditionalFormatting sqref="CJ78">
    <cfRule type="cellIs" dxfId="1" priority="152" operator="equal">
      <formula>"否"</formula>
    </cfRule>
  </conditionalFormatting>
  <conditionalFormatting sqref="CM78">
    <cfRule type="cellIs" dxfId="1" priority="148" operator="equal">
      <formula>"否"</formula>
    </cfRule>
  </conditionalFormatting>
  <conditionalFormatting sqref="CP78">
    <cfRule type="cellIs" dxfId="1" priority="144" operator="equal">
      <formula>"否"</formula>
    </cfRule>
  </conditionalFormatting>
  <conditionalFormatting sqref="CS78">
    <cfRule type="cellIs" dxfId="1" priority="140" operator="equal">
      <formula>"否"</formula>
    </cfRule>
  </conditionalFormatting>
  <conditionalFormatting sqref="BS96:BW96">
    <cfRule type="cellIs" dxfId="1" priority="119" operator="equal">
      <formula>"否"</formula>
    </cfRule>
  </conditionalFormatting>
  <conditionalFormatting sqref="BT97">
    <cfRule type="cellIs" dxfId="1" priority="111" operator="equal">
      <formula>"否"</formula>
    </cfRule>
  </conditionalFormatting>
  <conditionalFormatting sqref="BU97:BW97">
    <cfRule type="cellIs" dxfId="1" priority="98" operator="equal">
      <formula>"否"</formula>
    </cfRule>
  </conditionalFormatting>
  <conditionalFormatting sqref="BX97">
    <cfRule type="cellIs" dxfId="1" priority="102" operator="equal">
      <formula>"否"</formula>
    </cfRule>
  </conditionalFormatting>
  <conditionalFormatting sqref="BY97">
    <cfRule type="cellIs" dxfId="1" priority="100" operator="equal">
      <formula>"否"</formula>
    </cfRule>
  </conditionalFormatting>
  <conditionalFormatting sqref="BT99">
    <cfRule type="cellIs" dxfId="1" priority="110" operator="equal">
      <formula>"否"</formula>
    </cfRule>
  </conditionalFormatting>
  <conditionalFormatting sqref="BU99:BW99">
    <cfRule type="cellIs" dxfId="1" priority="97" operator="equal">
      <formula>"否"</formula>
    </cfRule>
  </conditionalFormatting>
  <conditionalFormatting sqref="BX99">
    <cfRule type="cellIs" dxfId="1" priority="101" operator="equal">
      <formula>"否"</formula>
    </cfRule>
  </conditionalFormatting>
  <conditionalFormatting sqref="BY99">
    <cfRule type="cellIs" dxfId="1" priority="99" operator="equal">
      <formula>"否"</formula>
    </cfRule>
  </conditionalFormatting>
  <conditionalFormatting sqref="BS100:BW100">
    <cfRule type="cellIs" dxfId="1" priority="118" operator="equal">
      <formula>"否"</formula>
    </cfRule>
  </conditionalFormatting>
  <conditionalFormatting sqref="BS101:BW101">
    <cfRule type="cellIs" dxfId="1" priority="116" operator="equal">
      <formula>"否"</formula>
    </cfRule>
  </conditionalFormatting>
  <conditionalFormatting sqref="BS102:BW102">
    <cfRule type="cellIs" dxfId="1" priority="115" operator="equal">
      <formula>"否"</formula>
    </cfRule>
  </conditionalFormatting>
  <conditionalFormatting sqref="BS103:BW103">
    <cfRule type="cellIs" dxfId="1" priority="114" operator="equal">
      <formula>"否"</formula>
    </cfRule>
  </conditionalFormatting>
  <conditionalFormatting sqref="BS104:BW104">
    <cfRule type="cellIs" dxfId="1" priority="113" operator="equal">
      <formula>"否"</formula>
    </cfRule>
  </conditionalFormatting>
  <conditionalFormatting sqref="B105">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64"/>
  </conditionalFormatting>
  <conditionalFormatting sqref="AX105:AY105">
    <cfRule type="cellIs" dxfId="1" priority="68" operator="equal">
      <formula>"否"</formula>
    </cfRule>
  </conditionalFormatting>
  <conditionalFormatting sqref="BS105:BW105">
    <cfRule type="cellIs" dxfId="1" priority="67" operator="equal">
      <formula>"否"</formula>
    </cfRule>
  </conditionalFormatting>
  <conditionalFormatting sqref="BX105">
    <cfRule type="cellIs" dxfId="1" priority="66" operator="equal">
      <formula>"否"</formula>
    </cfRule>
  </conditionalFormatting>
  <conditionalFormatting sqref="BY105">
    <cfRule type="cellIs" dxfId="1" priority="65" operator="equal">
      <formula>"否"</formula>
    </cfRule>
  </conditionalFormatting>
  <conditionalFormatting sqref="CD105">
    <cfRule type="cellIs" dxfId="1" priority="74" operator="equal">
      <formula>"否"</formula>
    </cfRule>
  </conditionalFormatting>
  <conditionalFormatting sqref="CG105">
    <cfRule type="cellIs" dxfId="1" priority="73" operator="equal">
      <formula>"否"</formula>
    </cfRule>
  </conditionalFormatting>
  <conditionalFormatting sqref="CJ105">
    <cfRule type="cellIs" dxfId="1" priority="72" operator="equal">
      <formula>"否"</formula>
    </cfRule>
  </conditionalFormatting>
  <conditionalFormatting sqref="CM105">
    <cfRule type="cellIs" dxfId="1" priority="71" operator="equal">
      <formula>"否"</formula>
    </cfRule>
  </conditionalFormatting>
  <conditionalFormatting sqref="CP105">
    <cfRule type="cellIs" dxfId="1" priority="70" operator="equal">
      <formula>"否"</formula>
    </cfRule>
  </conditionalFormatting>
  <conditionalFormatting sqref="CS105">
    <cfRule type="cellIs" dxfId="1" priority="69" operator="equal">
      <formula>"否"</formula>
    </cfRule>
  </conditionalFormatting>
  <conditionalFormatting sqref="B107">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6"/>
    <cfRule type="duplicateValues" dxfId="0" priority="3"/>
  </conditionalFormatting>
  <conditionalFormatting sqref="AX107:AY107">
    <cfRule type="cellIs" dxfId="1" priority="17" operator="equal">
      <formula>"否"</formula>
    </cfRule>
  </conditionalFormatting>
  <conditionalFormatting sqref="BS107:BW107">
    <cfRule type="cellIs" dxfId="1" priority="9" operator="equal">
      <formula>"否"</formula>
    </cfRule>
  </conditionalFormatting>
  <conditionalFormatting sqref="BX107">
    <cfRule type="cellIs" dxfId="1" priority="8" operator="equal">
      <formula>"否"</formula>
    </cfRule>
  </conditionalFormatting>
  <conditionalFormatting sqref="BY107">
    <cfRule type="cellIs" dxfId="1" priority="7" operator="equal">
      <formula>"否"</formula>
    </cfRule>
  </conditionalFormatting>
  <conditionalFormatting sqref="CD107">
    <cfRule type="cellIs" dxfId="1" priority="14" operator="equal">
      <formula>"否"</formula>
    </cfRule>
  </conditionalFormatting>
  <conditionalFormatting sqref="CG107">
    <cfRule type="cellIs" dxfId="1" priority="13" operator="equal">
      <formula>"否"</formula>
    </cfRule>
  </conditionalFormatting>
  <conditionalFormatting sqref="CJ107">
    <cfRule type="cellIs" dxfId="1" priority="5" operator="equal">
      <formula>"否"</formula>
    </cfRule>
  </conditionalFormatting>
  <conditionalFormatting sqref="CM107">
    <cfRule type="cellIs" dxfId="1" priority="4" operator="equal">
      <formula>"否"</formula>
    </cfRule>
  </conditionalFormatting>
  <conditionalFormatting sqref="CP107">
    <cfRule type="cellIs" dxfId="1" priority="12" operator="equal">
      <formula>"否"</formula>
    </cfRule>
  </conditionalFormatting>
  <conditionalFormatting sqref="CS107">
    <cfRule type="cellIs" dxfId="1" priority="11" operator="equal">
      <formula>"否"</formula>
    </cfRule>
  </conditionalFormatting>
  <conditionalFormatting sqref="B116">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39"/>
  </conditionalFormatting>
  <conditionalFormatting sqref="AX116:AY116">
    <cfRule type="cellIs" dxfId="1" priority="40" operator="equal">
      <formula>"否"</formula>
    </cfRule>
  </conditionalFormatting>
  <conditionalFormatting sqref="BS116:BW116">
    <cfRule type="cellIs" dxfId="1" priority="32" operator="equal">
      <formula>"否"</formula>
    </cfRule>
  </conditionalFormatting>
  <conditionalFormatting sqref="BX116">
    <cfRule type="cellIs" dxfId="1" priority="31" operator="equal">
      <formula>"否"</formula>
    </cfRule>
  </conditionalFormatting>
  <conditionalFormatting sqref="BY116">
    <cfRule type="cellIs" dxfId="1" priority="30" operator="equal">
      <formula>"否"</formula>
    </cfRule>
  </conditionalFormatting>
  <conditionalFormatting sqref="CD116">
    <cfRule type="cellIs" dxfId="1" priority="37" operator="equal">
      <formula>"否"</formula>
    </cfRule>
  </conditionalFormatting>
  <conditionalFormatting sqref="CE116">
    <cfRule type="cellIs" dxfId="1" priority="2" operator="equal">
      <formula>"否"</formula>
    </cfRule>
  </conditionalFormatting>
  <conditionalFormatting sqref="CG116">
    <cfRule type="cellIs" dxfId="1" priority="36" operator="equal">
      <formula>"否"</formula>
    </cfRule>
  </conditionalFormatting>
  <conditionalFormatting sqref="CJ116">
    <cfRule type="cellIs" dxfId="1" priority="28" operator="equal">
      <formula>"否"</formula>
    </cfRule>
  </conditionalFormatting>
  <conditionalFormatting sqref="CM116">
    <cfRule type="cellIs" dxfId="1" priority="27" operator="equal">
      <formula>"否"</formula>
    </cfRule>
  </conditionalFormatting>
  <conditionalFormatting sqref="CP116">
    <cfRule type="cellIs" dxfId="1" priority="35" operator="equal">
      <formula>"否"</formula>
    </cfRule>
  </conditionalFormatting>
  <conditionalFormatting sqref="CS116">
    <cfRule type="cellIs" dxfId="1" priority="34" operator="equal">
      <formula>"否"</formula>
    </cfRule>
  </conditionalFormatting>
  <conditionalFormatting sqref="B$1:B$1048576">
    <cfRule type="duplicateValues" dxfId="0" priority="1"/>
  </conditionalFormatting>
  <conditionalFormatting sqref="B68:B69">
    <cfRule type="duplicateValues" dxfId="0" priority="198"/>
    <cfRule type="duplicateValues" dxfId="0" priority="197"/>
    <cfRule type="duplicateValues" dxfId="0" priority="196"/>
  </conditionalFormatting>
  <conditionalFormatting sqref="B117:B122">
    <cfRule type="duplicateValues" dxfId="0" priority="195"/>
    <cfRule type="duplicateValues" dxfId="0" priority="194"/>
  </conditionalFormatting>
  <conditionalFormatting sqref="AX8:AX38">
    <cfRule type="cellIs" dxfId="1" priority="89" operator="equal">
      <formula>"否"</formula>
    </cfRule>
  </conditionalFormatting>
  <conditionalFormatting sqref="CG42:CG45">
    <cfRule type="cellIs" dxfId="1" priority="134" operator="equal">
      <formula>"否"</formula>
    </cfRule>
  </conditionalFormatting>
  <conditionalFormatting sqref="CJ43:CJ45">
    <cfRule type="cellIs" dxfId="1" priority="133" operator="equal">
      <formula>"否"</formula>
    </cfRule>
  </conditionalFormatting>
  <conditionalFormatting sqref="CJ96:CJ104">
    <cfRule type="cellIs" dxfId="1" priority="151" operator="equal">
      <formula>"否"</formula>
    </cfRule>
  </conditionalFormatting>
  <conditionalFormatting sqref="CM43:CM45">
    <cfRule type="cellIs" dxfId="1" priority="132" operator="equal">
      <formula>"否"</formula>
    </cfRule>
  </conditionalFormatting>
  <conditionalFormatting sqref="CM96:CM104">
    <cfRule type="cellIs" dxfId="1" priority="147" operator="equal">
      <formula>"否"</formula>
    </cfRule>
  </conditionalFormatting>
  <conditionalFormatting sqref="B1:B37 B45:B58 B39:B43 B60:B70 B117:B125 B127:B1048576">
    <cfRule type="duplicateValues" dxfId="0" priority="193"/>
  </conditionalFormatting>
  <conditionalFormatting sqref="B1:B58 B60:B77 B79:B104 B106 B108:B115 B117:B125 B127:B1048576">
    <cfRule type="duplicateValues" dxfId="0" priority="181"/>
  </conditionalFormatting>
  <conditionalFormatting sqref="B1:B77 B79:B104 B106 B108:B115 B117:B1048576">
    <cfRule type="duplicateValues" dxfId="0" priority="175"/>
    <cfRule type="duplicateValues" dxfId="0" priority="174"/>
    <cfRule type="duplicateValues" dxfId="0" priority="173"/>
  </conditionalFormatting>
  <conditionalFormatting sqref="B1:B104 B106 B108:B115 B117:B1048576">
    <cfRule type="duplicateValues" dxfId="0" priority="90"/>
  </conditionalFormatting>
  <conditionalFormatting sqref="B1:B106 B108:B1048576">
    <cfRule type="duplicateValues" dxfId="0" priority="26"/>
  </conditionalFormatting>
  <conditionalFormatting sqref="B2:B37 B39:B43 B45:B58 B61:B64 B66:B67 B70 B123:B125 B127:B1048576">
    <cfRule type="duplicateValues" dxfId="0" priority="206"/>
    <cfRule type="duplicateValues" dxfId="0" priority="205"/>
  </conditionalFormatting>
  <conditionalFormatting sqref="AY8:AY38 AY42:AY43">
    <cfRule type="cellIs" dxfId="1" priority="88" operator="equal">
      <formula>"否"</formula>
    </cfRule>
  </conditionalFormatting>
  <conditionalFormatting sqref="BM8:BT10 BM74:CC74 BM75:BW77 BZ75:CC77 BM79:BW95 CQ79:CQ95 CN96 CE79:CF95 CH79:CI95 CK79:CL95 CN79:CO95 BZ79:CC95 BM26:BT26 CK60:CL77 BM44:BW51 BM43:BR43 BM39:BW42 BM52:CC52 CE60:CF77 BM53:BW58 BZ53:CC58 CN60:CO77 BM13:BT13 BM36:BT38 CH60:CI77 CB18:CB51 CB12:CB16 CB9:CB10 BZ44:CA51 BZ8:CA42 CC8:CC51 BM11:BW12 CH8:CI58 CK8:CL58 CE18:CF58 CF17 CE8:CF16 CN8:CO58 CQ8:CQ58 BM14:BW16 BM35:BW35 CC73 BZ73:CA73 BZ62:CC72 CC61 BZ61:CA61 BZ60:CC60 BM31:BT34 BM17:BT17 CQ60:CQ77 CD11 BM27:BW30 BM18:BW25 BM60:BW73">
    <cfRule type="cellIs" dxfId="1" priority="182" operator="equal">
      <formula>"否"</formula>
    </cfRule>
  </conditionalFormatting>
  <conditionalFormatting sqref="BX8 BX98 BX100:BX104 BX75:BX96 BX35 BX53:BX73 BX44:BX51 BX39:BX42 BX18:BX31 BX16 BX14 BX11:BX12">
    <cfRule type="cellIs" dxfId="1" priority="92" operator="equal">
      <formula>"否"</formula>
    </cfRule>
  </conditionalFormatting>
  <conditionalFormatting sqref="BY8 BY98 BY100:BY104 BY75:BY96 BY35 BY53:BY73 BY44:BY51 BY41:BY42 BY39 BY18:BY31 BY16 BY14 BY11:BY12">
    <cfRule type="cellIs" dxfId="1" priority="91" operator="equal">
      <formula>"否"</formula>
    </cfRule>
  </conditionalFormatting>
  <conditionalFormatting sqref="CD8:CD10 CD79:CD95 CD60:CD77 CD12:CD58">
    <cfRule type="cellIs" dxfId="1" priority="162" operator="equal">
      <formula>"否"</formula>
    </cfRule>
  </conditionalFormatting>
  <conditionalFormatting sqref="CG8:CG38 CG79:CG95 CG65:CG77 CG41 CG60:CG63 CG54:CG58 CG52 CG50 CG46:CG48">
    <cfRule type="cellIs" dxfId="1" priority="158" operator="equal">
      <formula>"否"</formula>
    </cfRule>
  </conditionalFormatting>
  <conditionalFormatting sqref="CJ8:CJ39 CJ79:CJ95 CJ41 CJ60:CJ75 CJ54:CJ58 CJ50:CJ52 CJ46:CJ48">
    <cfRule type="cellIs" dxfId="1" priority="154" operator="equal">
      <formula>"否"</formula>
    </cfRule>
  </conditionalFormatting>
  <conditionalFormatting sqref="CM8:CM38 CM77 CM79:CM95 CM41 CM60:CM75 CM50:CM58 CM46:CM48">
    <cfRule type="cellIs" dxfId="1" priority="150" operator="equal">
      <formula>"否"</formula>
    </cfRule>
  </conditionalFormatting>
  <conditionalFormatting sqref="CP8:CP58 CP79:CP95 CP60:CP77">
    <cfRule type="cellIs" dxfId="1" priority="146" operator="equal">
      <formula>"否"</formula>
    </cfRule>
  </conditionalFormatting>
  <conditionalFormatting sqref="CS8:CS58 CS79:CS95 CS60:CS77">
    <cfRule type="cellIs" dxfId="1" priority="142" operator="equal">
      <formula>"否"</formula>
    </cfRule>
  </conditionalFormatting>
  <conditionalFormatting sqref="BX10 BX36:BX37 BX32:BX34">
    <cfRule type="cellIs" dxfId="1" priority="109" operator="equal">
      <formula>"否"</formula>
    </cfRule>
  </conditionalFormatting>
  <conditionalFormatting sqref="AX39:AY41 AX68:AY104 AX67 AX106:AY106 AX44:AY66 AX42:AX43 AX108:AY115">
    <cfRule type="cellIs" dxfId="1" priority="117" operator="equal">
      <formula>"否"</formula>
    </cfRule>
  </conditionalFormatting>
  <conditionalFormatting sqref="BZ43:CA43 BS43:BW43">
    <cfRule type="cellIs" dxfId="1" priority="56" operator="equal">
      <formula>"否"</formula>
    </cfRule>
  </conditionalFormatting>
  <conditionalFormatting sqref="BM59:BW59 CE59:CF59 CH59:CI59 CK59:CL59 CN59:CO59 CQ59 BZ59:CC59">
    <cfRule type="cellIs" dxfId="1" priority="177" operator="equal">
      <formula>"否"</formula>
    </cfRule>
  </conditionalFormatting>
  <conditionalFormatting sqref="B62:B64 B70">
    <cfRule type="duplicateValues" dxfId="0" priority="207"/>
  </conditionalFormatting>
  <conditionalFormatting sqref="B71:B77 B79:B104 B106 B108:B115">
    <cfRule type="duplicateValues" dxfId="0" priority="186"/>
    <cfRule type="duplicateValues" dxfId="0" priority="185"/>
    <cfRule type="duplicateValues" dxfId="0" priority="184"/>
    <cfRule type="duplicateValues" dxfId="0" priority="183"/>
  </conditionalFormatting>
  <conditionalFormatting sqref="BM78:BW78 CQ78 CN78:CO78 CK78:CL78 CH78:CI78 CE78:CF78 BZ78:CC78">
    <cfRule type="cellIs" dxfId="1" priority="168" operator="equal">
      <formula>"否"</formula>
    </cfRule>
  </conditionalFormatting>
  <conditionalFormatting sqref="BM96:BR96 CA108:CC115 CA106:CC106 BZ96:CC104 BM99:BS99 BM98:BW98 CO96 CE108:CF115 CE106:CF106 CQ96:CQ104 CN97:CO104 CO108:CO115 CO106 CQ108:CQ115 CQ106 CK96:CL104 CE96:CF104 CH96:CI104 BM108:BO115 BM106:BO106 BM100:BR104 BM97:BS97">
    <cfRule type="cellIs" dxfId="1" priority="163" operator="equal">
      <formula>"否"</formula>
    </cfRule>
  </conditionalFormatting>
  <conditionalFormatting sqref="CD96:CD104 CD108:CD115 CD106">
    <cfRule type="cellIs" dxfId="1" priority="159" operator="equal">
      <formula>"否"</formula>
    </cfRule>
  </conditionalFormatting>
  <conditionalFormatting sqref="CG96:CG104 CG108:CG115 CG106">
    <cfRule type="cellIs" dxfId="1" priority="155" operator="equal">
      <formula>"否"</formula>
    </cfRule>
  </conditionalFormatting>
  <conditionalFormatting sqref="CP96:CP104 CP108:CP115 CP106">
    <cfRule type="cellIs" dxfId="1" priority="143" operator="equal">
      <formula>"否"</formula>
    </cfRule>
  </conditionalFormatting>
  <conditionalFormatting sqref="CS96:CS104 CS108:CS115 CS106">
    <cfRule type="cellIs" dxfId="1" priority="139" operator="equal">
      <formula>"否"</formula>
    </cfRule>
  </conditionalFormatting>
  <conditionalFormatting sqref="BM105:BR105 CQ105 CH105:CI105 CK105:CL105 CE105:CF105 CN105:CO105 BZ105:CC105">
    <cfRule type="cellIs" dxfId="1" priority="75" operator="equal">
      <formula>"否"</formula>
    </cfRule>
  </conditionalFormatting>
  <conditionalFormatting sqref="BP106:BR106 BZ108:BZ115 BZ106 BP108:BR115">
    <cfRule type="cellIs" dxfId="1" priority="63" operator="equal">
      <formula>"否"</formula>
    </cfRule>
  </conditionalFormatting>
  <conditionalFormatting sqref="BS106:BW106 BS108:BW115">
    <cfRule type="cellIs" dxfId="1" priority="62" operator="equal">
      <formula>"否"</formula>
    </cfRule>
  </conditionalFormatting>
  <conditionalFormatting sqref="BX106 BX108:BX115">
    <cfRule type="cellIs" dxfId="1" priority="61" operator="equal">
      <formula>"否"</formula>
    </cfRule>
  </conditionalFormatting>
  <conditionalFormatting sqref="BY106 BY108:BY115">
    <cfRule type="cellIs" dxfId="1" priority="60" operator="equal">
      <formula>"否"</formula>
    </cfRule>
  </conditionalFormatting>
  <conditionalFormatting sqref="CN106 CH108:CI115 CH106:CI106 CK108:CL115 CK106:CL106 CN108:CN115">
    <cfRule type="cellIs" dxfId="1" priority="59" operator="equal">
      <formula>"否"</formula>
    </cfRule>
  </conditionalFormatting>
  <conditionalFormatting sqref="CJ106 CJ108:CJ115">
    <cfRule type="cellIs" dxfId="1" priority="58" operator="equal">
      <formula>"否"</formula>
    </cfRule>
  </conditionalFormatting>
  <conditionalFormatting sqref="CM106 CM108:CM115">
    <cfRule type="cellIs" dxfId="1" priority="57" operator="equal">
      <formula>"否"</formula>
    </cfRule>
  </conditionalFormatting>
  <conditionalFormatting sqref="BM107:BO107 CA107:CC107 CO107 CE107:CF107 CQ107">
    <cfRule type="cellIs" dxfId="1" priority="15" operator="equal">
      <formula>"否"</formula>
    </cfRule>
  </conditionalFormatting>
  <conditionalFormatting sqref="BP107:BR107 BZ107">
    <cfRule type="cellIs" dxfId="1" priority="10" operator="equal">
      <formula>"否"</formula>
    </cfRule>
  </conditionalFormatting>
  <conditionalFormatting sqref="CN107 CK107:CL107 CH107:CI107">
    <cfRule type="cellIs" dxfId="1" priority="6" operator="equal">
      <formula>"否"</formula>
    </cfRule>
  </conditionalFormatting>
  <conditionalFormatting sqref="BM116:BO116 CA116:CC116 CO116 CF116 CQ116">
    <cfRule type="cellIs" dxfId="1" priority="38" operator="equal">
      <formula>"否"</formula>
    </cfRule>
  </conditionalFormatting>
  <conditionalFormatting sqref="BP116:BR116 BZ116">
    <cfRule type="cellIs" dxfId="1" priority="33" operator="equal">
      <formula>"否"</formula>
    </cfRule>
  </conditionalFormatting>
  <conditionalFormatting sqref="CN116 CK116:CL116 CH116:CI116">
    <cfRule type="cellIs" dxfId="1" priority="29" operator="equal">
      <formula>"否"</formula>
    </cfRule>
  </conditionalFormatting>
  <dataValidations count="2">
    <dataValidation allowBlank="1" showInputMessage="1" showErrorMessage="1" sqref="AN6 AP6:AS6 BL6 AN7 AP7:AS7 BL7 AN4:AN5 BL4:BL5 AP4:AS5"/>
    <dataValidation type="list" allowBlank="1" showInputMessage="1" showErrorMessage="1" sqref="W2:W3">
      <formula1>"农林水利生态,工业,基础设施,交通,商贸流通,社会事业,文化旅游,房地产"</formula1>
    </dataValidation>
  </dataValidations>
  <printOptions horizontalCentered="1"/>
  <pageMargins left="0.448611111111111" right="0.448611111111111" top="0.554861111111111" bottom="0.554861111111111" header="0.298611111111111" footer="0.298611111111111"/>
  <pageSetup paperSize="9" scale="40"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Z146"/>
  <sheetViews>
    <sheetView view="pageBreakPreview" zoomScale="85" zoomScaleNormal="70" workbookViewId="0">
      <pane xSplit="4" ySplit="7" topLeftCell="X8" activePane="bottomRight" state="frozenSplit"/>
      <selection/>
      <selection pane="topRight"/>
      <selection pane="bottomLeft"/>
      <selection pane="bottomRight" activeCell="AG21" sqref="AG21"/>
    </sheetView>
  </sheetViews>
  <sheetFormatPr defaultColWidth="9" defaultRowHeight="13.5"/>
  <cols>
    <col min="1" max="1" width="7.5" style="179" customWidth="1"/>
    <col min="2" max="2" width="17.25" style="179" customWidth="1"/>
    <col min="3" max="3" width="16.1333333333333" style="179" customWidth="1" outlineLevel="1"/>
    <col min="4" max="4" width="11.75" style="179" customWidth="1"/>
    <col min="5" max="6" width="9" style="179" customWidth="1"/>
    <col min="7" max="7" width="9" style="179" customWidth="1" outlineLevel="1"/>
    <col min="8" max="8" width="11.5" style="179" customWidth="1" outlineLevel="1"/>
    <col min="9" max="11" width="9.38333333333333" style="179" customWidth="1" outlineLevel="1"/>
    <col min="12" max="15" width="9" style="179" customWidth="1" outlineLevel="1"/>
    <col min="16" max="17" width="9" style="179" customWidth="1" outlineLevel="1" collapsed="1"/>
    <col min="18" max="21" width="9" style="179" customWidth="1" outlineLevel="1"/>
    <col min="22" max="22" width="11.3833333333333" style="179" customWidth="1"/>
    <col min="23" max="24" width="9" style="179" customWidth="1" outlineLevel="1"/>
    <col min="25" max="25" width="12.5" style="179" customWidth="1"/>
    <col min="26" max="26" width="10.25" style="179" customWidth="1"/>
    <col min="27" max="27" width="10.25" style="179" customWidth="1" outlineLevel="1"/>
    <col min="28" max="28" width="13.9666666666667" style="179" customWidth="1" outlineLevel="1"/>
    <col min="29" max="29" width="9" style="179" customWidth="1"/>
    <col min="30" max="30" width="15.75" style="179" customWidth="1" outlineLevel="1"/>
    <col min="31" max="32" width="10.6333333333333" style="179" customWidth="1" outlineLevel="1"/>
    <col min="33" max="33" width="32.35" style="179" customWidth="1" outlineLevel="1"/>
    <col min="34" max="34" width="13.25" style="179" customWidth="1" outlineLevel="1"/>
    <col min="35" max="35" width="9" style="179" customWidth="1" outlineLevel="1"/>
    <col min="36" max="36" width="12.6333333333333" style="179" customWidth="1" outlineLevel="1"/>
    <col min="37" max="37" width="9" style="179" customWidth="1" outlineLevel="1" collapsed="1"/>
    <col min="38" max="38" width="12.6333333333333" style="179" customWidth="1" outlineLevel="1"/>
    <col min="39" max="44" width="9" style="179" customWidth="1" outlineLevel="1"/>
    <col min="45" max="45" width="8.08333333333333" style="179" customWidth="1" outlineLevel="1" collapsed="1"/>
    <col min="46" max="46" width="8.08333333333333" style="179" customWidth="1" outlineLevel="1"/>
    <col min="47" max="48" width="29.2583333333333" style="179" customWidth="1" outlineLevel="1"/>
    <col min="49" max="50" width="8.08333333333333" style="179" customWidth="1"/>
    <col min="51" max="51" width="37.2" style="179" customWidth="1"/>
    <col min="52" max="52" width="26.6333333333333" style="179" hidden="1" customWidth="1"/>
    <col min="53" max="53" width="19.2666666666667" style="179" hidden="1" customWidth="1"/>
    <col min="54" max="54" width="9.25833333333333" style="179" customWidth="1" outlineLevel="1"/>
    <col min="55" max="55" width="14.6333333333333" style="179" customWidth="1" outlineLevel="1"/>
    <col min="56" max="56" width="21.25" style="179" customWidth="1" outlineLevel="1"/>
    <col min="57" max="61" width="8.925" style="179" customWidth="1" outlineLevel="1"/>
    <col min="62" max="62" width="13.2166666666667" style="179" customWidth="1" outlineLevel="1"/>
    <col min="63" max="63" width="9" style="179" customWidth="1"/>
    <col min="64" max="64" width="7.75" style="179" customWidth="1"/>
    <col min="65" max="65" width="7.75" style="179" customWidth="1" outlineLevel="1"/>
    <col min="66" max="66" width="12.4916666666667" style="179" customWidth="1"/>
    <col min="67" max="69" width="7.75" style="179" customWidth="1" outlineLevel="1"/>
    <col min="70" max="70" width="7.75" style="179" customWidth="1"/>
    <col min="71" max="71" width="13.525" style="179" customWidth="1" outlineLevel="1"/>
    <col min="72" max="73" width="7.75" style="179" customWidth="1"/>
    <col min="74" max="74" width="16.4666666666667" style="179" customWidth="1"/>
    <col min="75" max="76" width="7.75" style="179" customWidth="1"/>
    <col min="77" max="77" width="7.75" style="179" customWidth="1" outlineLevel="1"/>
    <col min="78" max="78" width="8.975" style="179" customWidth="1"/>
    <col min="79" max="79" width="7.75" style="179" customWidth="1"/>
    <col min="80" max="80" width="7.75" style="179" customWidth="1" outlineLevel="1"/>
    <col min="81" max="81" width="11.6083333333333" style="179" customWidth="1"/>
    <col min="82" max="82" width="7.75" style="179" customWidth="1"/>
    <col min="83" max="83" width="7.75" style="179" customWidth="1" outlineLevel="1"/>
    <col min="84" max="84" width="11.475" style="179" customWidth="1"/>
    <col min="85" max="86" width="7.75" style="179" customWidth="1" outlineLevel="1"/>
    <col min="87" max="87" width="13.2333333333333" style="179" customWidth="1" outlineLevel="1"/>
    <col min="88" max="89" width="7.75" style="179" customWidth="1" outlineLevel="1"/>
    <col min="90" max="90" width="12.8" style="179" customWidth="1" outlineLevel="1"/>
    <col min="91" max="93" width="7.75" style="179" customWidth="1" outlineLevel="1"/>
    <col min="94" max="94" width="7.75" style="179" customWidth="1"/>
    <col min="95" max="95" width="9" style="179" customWidth="1" outlineLevel="1"/>
    <col min="96" max="96" width="12.7833333333333" style="179" customWidth="1"/>
    <col min="97" max="98" width="11.1333333333333" style="179" customWidth="1"/>
    <col min="99" max="99" width="28.3833333333333" style="179" customWidth="1"/>
    <col min="100" max="102" width="9" style="179" customWidth="1"/>
    <col min="103" max="103" width="10.3833333333333" style="179" customWidth="1"/>
    <col min="104" max="106" width="9" style="179" customWidth="1"/>
    <col min="107" max="16384" width="9" style="179"/>
  </cols>
  <sheetData>
    <row r="1" s="179" customFormat="1" ht="23.1" customHeight="1" spans="1:2">
      <c r="A1" s="184" t="s">
        <v>297</v>
      </c>
      <c r="B1" s="184"/>
    </row>
    <row r="2" s="64" customFormat="1" ht="38" customHeight="1" spans="1:96">
      <c r="A2" s="69" t="s">
        <v>950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row>
    <row r="3" s="64" customFormat="1" ht="18" hidden="1" customHeight="1" outlineLevel="1" spans="1:98">
      <c r="A3" s="69"/>
      <c r="B3" s="69"/>
      <c r="C3" s="69"/>
      <c r="D3" s="69"/>
      <c r="E3" s="69"/>
      <c r="F3" s="69"/>
      <c r="G3" s="69"/>
      <c r="H3" s="69"/>
      <c r="I3" s="69"/>
      <c r="J3" s="69"/>
      <c r="K3" s="69"/>
      <c r="L3" s="69"/>
      <c r="M3" s="69"/>
      <c r="N3" s="69"/>
      <c r="O3" s="69"/>
      <c r="P3" s="69"/>
      <c r="Q3" s="69"/>
      <c r="R3" s="69"/>
      <c r="S3" s="77"/>
      <c r="T3" s="77"/>
      <c r="U3" s="75">
        <f>(Y26-V3)/V3</f>
        <v>-0.999979807910654</v>
      </c>
      <c r="V3" s="76">
        <v>6321597.87</v>
      </c>
      <c r="W3" s="69"/>
      <c r="X3" s="69"/>
      <c r="Y3" s="77">
        <f>SUBTOTAL(9,Y8:Y25)/10000</f>
        <v>127.646269</v>
      </c>
      <c r="Z3" s="77">
        <f>SUBTOTAL(9,Z8:Z25)/10000</f>
        <v>66</v>
      </c>
      <c r="AA3" s="77"/>
      <c r="AB3" s="69"/>
      <c r="AC3" s="77"/>
      <c r="AD3" s="69"/>
      <c r="AE3" s="79">
        <f>300.4/Z3</f>
        <v>4.55151515151515</v>
      </c>
      <c r="AF3" s="69"/>
      <c r="AG3" s="81">
        <v>2977063.55</v>
      </c>
      <c r="AH3" s="75">
        <f>(Z26-AG3)/AG3</f>
        <v>-0.999977830503484</v>
      </c>
      <c r="AI3" s="69"/>
      <c r="AJ3" s="69"/>
      <c r="AK3" s="69"/>
      <c r="AL3" s="69">
        <v>60.5</v>
      </c>
      <c r="AM3" s="69"/>
      <c r="AN3" s="69"/>
      <c r="AO3" s="69"/>
      <c r="AP3" s="69"/>
      <c r="AQ3" s="69"/>
      <c r="AR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4">
        <v>24.3</v>
      </c>
      <c r="CT3" s="64">
        <f>AL3-CS3</f>
        <v>36.2</v>
      </c>
    </row>
    <row r="4" s="65" customFormat="1" ht="17" customHeight="1" collapsed="1" spans="1:96">
      <c r="A4" s="71" t="s">
        <v>2</v>
      </c>
      <c r="B4" s="71" t="s">
        <v>3</v>
      </c>
      <c r="C4" s="71" t="s">
        <v>298</v>
      </c>
      <c r="D4" s="71" t="s">
        <v>299</v>
      </c>
      <c r="E4" s="71" t="s">
        <v>300</v>
      </c>
      <c r="F4" s="71" t="s">
        <v>301</v>
      </c>
      <c r="G4" s="71" t="s">
        <v>4</v>
      </c>
      <c r="H4" s="71" t="s">
        <v>303</v>
      </c>
      <c r="I4" s="71" t="s">
        <v>304</v>
      </c>
      <c r="J4" s="71" t="s">
        <v>305</v>
      </c>
      <c r="K4" s="71" t="s">
        <v>5</v>
      </c>
      <c r="L4" s="71" t="s">
        <v>306</v>
      </c>
      <c r="M4" s="71" t="s">
        <v>307</v>
      </c>
      <c r="N4" s="71" t="s">
        <v>308</v>
      </c>
      <c r="O4" s="71" t="s">
        <v>309</v>
      </c>
      <c r="P4" s="71" t="s">
        <v>310</v>
      </c>
      <c r="Q4" s="71" t="s">
        <v>311</v>
      </c>
      <c r="R4" s="71" t="s">
        <v>312</v>
      </c>
      <c r="S4" s="71" t="s">
        <v>313</v>
      </c>
      <c r="T4" s="71" t="s">
        <v>314</v>
      </c>
      <c r="U4" s="71" t="s">
        <v>315</v>
      </c>
      <c r="V4" s="71" t="s">
        <v>6</v>
      </c>
      <c r="W4" s="71" t="s">
        <v>316</v>
      </c>
      <c r="X4" s="71" t="s">
        <v>317</v>
      </c>
      <c r="Y4" s="80" t="s">
        <v>7</v>
      </c>
      <c r="Z4" s="80" t="s">
        <v>8</v>
      </c>
      <c r="AA4" s="80" t="s">
        <v>318</v>
      </c>
      <c r="AB4" s="71" t="s">
        <v>319</v>
      </c>
      <c r="AC4" s="71" t="s">
        <v>9</v>
      </c>
      <c r="AD4" s="71" t="s">
        <v>320</v>
      </c>
      <c r="AE4" s="71" t="s">
        <v>321</v>
      </c>
      <c r="AF4" s="71" t="s">
        <v>322</v>
      </c>
      <c r="AG4" s="71" t="s">
        <v>10</v>
      </c>
      <c r="AH4" s="71" t="s">
        <v>11</v>
      </c>
      <c r="AI4" s="71" t="s">
        <v>323</v>
      </c>
      <c r="AJ4" s="71" t="s">
        <v>324</v>
      </c>
      <c r="AK4" s="71" t="s">
        <v>325</v>
      </c>
      <c r="AL4" s="71" t="s">
        <v>326</v>
      </c>
      <c r="AM4" s="80" t="s">
        <v>327</v>
      </c>
      <c r="AN4" s="80"/>
      <c r="AO4" s="80" t="s">
        <v>328</v>
      </c>
      <c r="AP4" s="80" t="s">
        <v>329</v>
      </c>
      <c r="AQ4" s="80" t="s">
        <v>330</v>
      </c>
      <c r="AR4" s="80" t="s">
        <v>331</v>
      </c>
      <c r="AS4" s="71" t="s">
        <v>332</v>
      </c>
      <c r="AT4" s="71" t="s">
        <v>333</v>
      </c>
      <c r="AU4" s="71" t="s">
        <v>334</v>
      </c>
      <c r="AV4" s="71" t="s">
        <v>335</v>
      </c>
      <c r="AW4" s="71" t="s">
        <v>336</v>
      </c>
      <c r="AX4" s="71" t="s">
        <v>337</v>
      </c>
      <c r="AY4" s="71" t="s">
        <v>338</v>
      </c>
      <c r="AZ4" s="71" t="s">
        <v>339</v>
      </c>
      <c r="BA4" s="71" t="s">
        <v>340</v>
      </c>
      <c r="BB4" s="71" t="s">
        <v>341</v>
      </c>
      <c r="BC4" s="71"/>
      <c r="BD4" s="71"/>
      <c r="BE4" s="71"/>
      <c r="BF4" s="71"/>
      <c r="BG4" s="71"/>
      <c r="BH4" s="71"/>
      <c r="BI4" s="71"/>
      <c r="BJ4" s="71"/>
      <c r="BK4" s="80" t="s">
        <v>342</v>
      </c>
      <c r="BL4" s="71" t="s">
        <v>343</v>
      </c>
      <c r="BM4" s="71"/>
      <c r="BN4" s="71"/>
      <c r="BO4" s="71" t="s">
        <v>344</v>
      </c>
      <c r="BP4" s="71"/>
      <c r="BQ4" s="71"/>
      <c r="BR4" s="212" t="s">
        <v>345</v>
      </c>
      <c r="BS4" s="213"/>
      <c r="BT4" s="213"/>
      <c r="BU4" s="213"/>
      <c r="BV4" s="213"/>
      <c r="BW4" s="213"/>
      <c r="BX4" s="213"/>
      <c r="BY4" s="213"/>
      <c r="BZ4" s="216"/>
      <c r="CA4" s="71" t="s">
        <v>346</v>
      </c>
      <c r="CB4" s="71"/>
      <c r="CC4" s="71"/>
      <c r="CD4" s="71" t="s">
        <v>347</v>
      </c>
      <c r="CE4" s="71"/>
      <c r="CF4" s="71"/>
      <c r="CG4" s="71" t="s">
        <v>348</v>
      </c>
      <c r="CH4" s="71"/>
      <c r="CI4" s="71"/>
      <c r="CJ4" s="71" t="s">
        <v>349</v>
      </c>
      <c r="CK4" s="71"/>
      <c r="CL4" s="71"/>
      <c r="CM4" s="71" t="s">
        <v>350</v>
      </c>
      <c r="CN4" s="71"/>
      <c r="CO4" s="71"/>
      <c r="CP4" s="212" t="s">
        <v>351</v>
      </c>
      <c r="CQ4" s="213"/>
      <c r="CR4" s="216"/>
    </row>
    <row r="5" s="65" customFormat="1" ht="17" customHeight="1" spans="1:96">
      <c r="A5" s="71"/>
      <c r="B5" s="71"/>
      <c r="C5" s="71"/>
      <c r="D5" s="71"/>
      <c r="E5" s="71"/>
      <c r="F5" s="71"/>
      <c r="G5" s="71"/>
      <c r="H5" s="71"/>
      <c r="I5" s="71"/>
      <c r="J5" s="71"/>
      <c r="K5" s="71"/>
      <c r="L5" s="71"/>
      <c r="M5" s="71"/>
      <c r="N5" s="71"/>
      <c r="O5" s="71"/>
      <c r="P5" s="71"/>
      <c r="Q5" s="71"/>
      <c r="R5" s="71"/>
      <c r="S5" s="71"/>
      <c r="T5" s="71"/>
      <c r="U5" s="71"/>
      <c r="V5" s="71"/>
      <c r="W5" s="71"/>
      <c r="X5" s="71"/>
      <c r="Y5" s="80"/>
      <c r="Z5" s="80"/>
      <c r="AA5" s="80"/>
      <c r="AB5" s="71"/>
      <c r="AC5" s="71"/>
      <c r="AD5" s="71"/>
      <c r="AE5" s="71"/>
      <c r="AF5" s="71"/>
      <c r="AG5" s="71"/>
      <c r="AH5" s="71"/>
      <c r="AI5" s="71"/>
      <c r="AJ5" s="71"/>
      <c r="AK5" s="71"/>
      <c r="AL5" s="71"/>
      <c r="AM5" s="80"/>
      <c r="AN5" s="80"/>
      <c r="AO5" s="80"/>
      <c r="AP5" s="80"/>
      <c r="AQ5" s="80"/>
      <c r="AR5" s="80"/>
      <c r="AS5" s="71"/>
      <c r="AT5" s="71"/>
      <c r="AU5" s="71"/>
      <c r="AV5" s="71"/>
      <c r="AW5" s="71"/>
      <c r="AX5" s="71"/>
      <c r="AY5" s="71"/>
      <c r="AZ5" s="71"/>
      <c r="BA5" s="71"/>
      <c r="BB5" s="104" t="s">
        <v>352</v>
      </c>
      <c r="BC5" s="104" t="s">
        <v>353</v>
      </c>
      <c r="BD5" s="71" t="s">
        <v>354</v>
      </c>
      <c r="BE5" s="105" t="s">
        <v>355</v>
      </c>
      <c r="BF5" s="116"/>
      <c r="BG5" s="116"/>
      <c r="BH5" s="116"/>
      <c r="BI5" s="106"/>
      <c r="BJ5" s="71" t="s">
        <v>356</v>
      </c>
      <c r="BK5" s="80"/>
      <c r="BL5" s="71"/>
      <c r="BM5" s="71"/>
      <c r="BN5" s="71"/>
      <c r="BO5" s="71"/>
      <c r="BP5" s="71"/>
      <c r="BQ5" s="71"/>
      <c r="BR5" s="214"/>
      <c r="BS5" s="215"/>
      <c r="BT5" s="215"/>
      <c r="BU5" s="215"/>
      <c r="BV5" s="215"/>
      <c r="BW5" s="215"/>
      <c r="BX5" s="215"/>
      <c r="BY5" s="215"/>
      <c r="BZ5" s="217"/>
      <c r="CA5" s="71"/>
      <c r="CB5" s="71"/>
      <c r="CC5" s="71"/>
      <c r="CD5" s="71"/>
      <c r="CE5" s="71"/>
      <c r="CF5" s="71"/>
      <c r="CG5" s="71"/>
      <c r="CH5" s="71"/>
      <c r="CI5" s="71"/>
      <c r="CJ5" s="71"/>
      <c r="CK5" s="71"/>
      <c r="CL5" s="71"/>
      <c r="CM5" s="71"/>
      <c r="CN5" s="71"/>
      <c r="CO5" s="71"/>
      <c r="CP5" s="218"/>
      <c r="CQ5" s="219"/>
      <c r="CR5" s="220"/>
    </row>
    <row r="6" s="65" customFormat="1" ht="22" customHeight="1" spans="1:96">
      <c r="A6" s="71"/>
      <c r="B6" s="71"/>
      <c r="C6" s="71"/>
      <c r="D6" s="71"/>
      <c r="E6" s="71"/>
      <c r="F6" s="71"/>
      <c r="G6" s="71"/>
      <c r="H6" s="71"/>
      <c r="I6" s="71"/>
      <c r="J6" s="71"/>
      <c r="K6" s="71"/>
      <c r="L6" s="71"/>
      <c r="M6" s="71"/>
      <c r="N6" s="71"/>
      <c r="O6" s="71"/>
      <c r="P6" s="71"/>
      <c r="Q6" s="71"/>
      <c r="R6" s="71"/>
      <c r="S6" s="71"/>
      <c r="T6" s="71"/>
      <c r="U6" s="71"/>
      <c r="V6" s="71"/>
      <c r="W6" s="71"/>
      <c r="X6" s="71"/>
      <c r="Y6" s="80"/>
      <c r="Z6" s="80"/>
      <c r="AA6" s="80"/>
      <c r="AB6" s="71"/>
      <c r="AC6" s="71"/>
      <c r="AD6" s="71"/>
      <c r="AE6" s="71"/>
      <c r="AF6" s="71"/>
      <c r="AG6" s="71"/>
      <c r="AH6" s="71"/>
      <c r="AI6" s="71"/>
      <c r="AJ6" s="71"/>
      <c r="AK6" s="71"/>
      <c r="AL6" s="71"/>
      <c r="AM6" s="80"/>
      <c r="AN6" s="80"/>
      <c r="AO6" s="80"/>
      <c r="AP6" s="80"/>
      <c r="AQ6" s="80"/>
      <c r="AR6" s="80"/>
      <c r="AS6" s="71"/>
      <c r="AT6" s="71"/>
      <c r="AU6" s="71"/>
      <c r="AV6" s="71"/>
      <c r="AW6" s="71"/>
      <c r="AX6" s="71"/>
      <c r="AY6" s="71"/>
      <c r="AZ6" s="71"/>
      <c r="BA6" s="71"/>
      <c r="BB6" s="204"/>
      <c r="BC6" s="204"/>
      <c r="BD6" s="71"/>
      <c r="BE6" s="105"/>
      <c r="BF6" s="116"/>
      <c r="BG6" s="116"/>
      <c r="BH6" s="116"/>
      <c r="BI6" s="106"/>
      <c r="BJ6" s="71"/>
      <c r="BK6" s="80"/>
      <c r="BL6" s="104" t="s">
        <v>357</v>
      </c>
      <c r="BM6" s="71"/>
      <c r="BN6" s="104" t="s">
        <v>358</v>
      </c>
      <c r="BO6" s="71"/>
      <c r="BP6" s="71"/>
      <c r="BQ6" s="71"/>
      <c r="BR6" s="71" t="s">
        <v>357</v>
      </c>
      <c r="BS6" s="71" t="s">
        <v>354</v>
      </c>
      <c r="BT6" s="71" t="s">
        <v>355</v>
      </c>
      <c r="BU6" s="71"/>
      <c r="BV6" s="71"/>
      <c r="BW6" s="71"/>
      <c r="BX6" s="71"/>
      <c r="BY6" s="104" t="s">
        <v>359</v>
      </c>
      <c r="BZ6" s="104" t="s">
        <v>360</v>
      </c>
      <c r="CA6" s="104" t="s">
        <v>357</v>
      </c>
      <c r="CB6" s="71"/>
      <c r="CC6" s="104" t="s">
        <v>358</v>
      </c>
      <c r="CD6" s="104" t="s">
        <v>357</v>
      </c>
      <c r="CE6" s="71"/>
      <c r="CF6" s="104" t="s">
        <v>358</v>
      </c>
      <c r="CG6" s="104" t="s">
        <v>357</v>
      </c>
      <c r="CH6" s="71"/>
      <c r="CI6" s="104" t="s">
        <v>358</v>
      </c>
      <c r="CJ6" s="104" t="s">
        <v>357</v>
      </c>
      <c r="CK6" s="71"/>
      <c r="CL6" s="104" t="s">
        <v>358</v>
      </c>
      <c r="CM6" s="71"/>
      <c r="CN6" s="71"/>
      <c r="CO6" s="71"/>
      <c r="CP6" s="71" t="s">
        <v>357</v>
      </c>
      <c r="CQ6" s="71"/>
      <c r="CR6" s="71" t="s">
        <v>358</v>
      </c>
    </row>
    <row r="7" s="65" customFormat="1" ht="49" customHeight="1" outlineLevel="1" spans="1:97">
      <c r="A7" s="71"/>
      <c r="B7" s="71"/>
      <c r="C7" s="71"/>
      <c r="D7" s="71"/>
      <c r="E7" s="71"/>
      <c r="F7" s="71"/>
      <c r="G7" s="71"/>
      <c r="H7" s="71"/>
      <c r="I7" s="71"/>
      <c r="J7" s="71"/>
      <c r="K7" s="71"/>
      <c r="L7" s="71"/>
      <c r="M7" s="71"/>
      <c r="N7" s="71"/>
      <c r="O7" s="71"/>
      <c r="P7" s="71"/>
      <c r="Q7" s="71"/>
      <c r="R7" s="71"/>
      <c r="S7" s="71"/>
      <c r="T7" s="71"/>
      <c r="U7" s="71"/>
      <c r="V7" s="71"/>
      <c r="W7" s="71"/>
      <c r="X7" s="71"/>
      <c r="Y7" s="80"/>
      <c r="Z7" s="80"/>
      <c r="AA7" s="80"/>
      <c r="AB7" s="71"/>
      <c r="AC7" s="71"/>
      <c r="AD7" s="71"/>
      <c r="AE7" s="71"/>
      <c r="AF7" s="71"/>
      <c r="AG7" s="71"/>
      <c r="AH7" s="71"/>
      <c r="AI7" s="71"/>
      <c r="AJ7" s="71"/>
      <c r="AK7" s="71"/>
      <c r="AL7" s="71"/>
      <c r="AM7" s="80" t="s">
        <v>361</v>
      </c>
      <c r="AN7" s="71" t="s">
        <v>362</v>
      </c>
      <c r="AO7" s="80"/>
      <c r="AP7" s="80"/>
      <c r="AQ7" s="80"/>
      <c r="AR7" s="80"/>
      <c r="AS7" s="71"/>
      <c r="AT7" s="71"/>
      <c r="AU7" s="71"/>
      <c r="AV7" s="71"/>
      <c r="AW7" s="71"/>
      <c r="AX7" s="71"/>
      <c r="AY7" s="71"/>
      <c r="AZ7" s="71"/>
      <c r="BA7" s="71"/>
      <c r="BB7" s="107"/>
      <c r="BC7" s="107"/>
      <c r="BD7" s="117"/>
      <c r="BE7" s="71" t="s">
        <v>363</v>
      </c>
      <c r="BF7" s="71" t="s">
        <v>364</v>
      </c>
      <c r="BG7" s="71" t="s">
        <v>365</v>
      </c>
      <c r="BH7" s="71" t="s">
        <v>366</v>
      </c>
      <c r="BI7" s="71" t="s">
        <v>367</v>
      </c>
      <c r="BJ7" s="117"/>
      <c r="BK7" s="80"/>
      <c r="BL7" s="107"/>
      <c r="BM7" s="71" t="s">
        <v>359</v>
      </c>
      <c r="BN7" s="107"/>
      <c r="BO7" s="71" t="s">
        <v>357</v>
      </c>
      <c r="BP7" s="71" t="s">
        <v>359</v>
      </c>
      <c r="BQ7" s="71" t="s">
        <v>358</v>
      </c>
      <c r="BR7" s="71"/>
      <c r="BS7" s="71"/>
      <c r="BT7" s="71" t="s">
        <v>368</v>
      </c>
      <c r="BU7" s="71" t="s">
        <v>363</v>
      </c>
      <c r="BV7" s="71" t="s">
        <v>369</v>
      </c>
      <c r="BW7" s="71" t="s">
        <v>370</v>
      </c>
      <c r="BX7" s="71" t="s">
        <v>371</v>
      </c>
      <c r="BY7" s="107"/>
      <c r="BZ7" s="107"/>
      <c r="CA7" s="107"/>
      <c r="CB7" s="71" t="s">
        <v>359</v>
      </c>
      <c r="CC7" s="107"/>
      <c r="CD7" s="107"/>
      <c r="CE7" s="71" t="s">
        <v>359</v>
      </c>
      <c r="CF7" s="107"/>
      <c r="CG7" s="107"/>
      <c r="CH7" s="71" t="s">
        <v>359</v>
      </c>
      <c r="CI7" s="107"/>
      <c r="CJ7" s="107"/>
      <c r="CK7" s="71" t="s">
        <v>359</v>
      </c>
      <c r="CL7" s="107"/>
      <c r="CM7" s="71" t="s">
        <v>357</v>
      </c>
      <c r="CN7" s="71" t="s">
        <v>359</v>
      </c>
      <c r="CO7" s="71" t="s">
        <v>358</v>
      </c>
      <c r="CP7" s="71"/>
      <c r="CQ7" s="71" t="s">
        <v>359</v>
      </c>
      <c r="CR7" s="71"/>
      <c r="CS7" s="65" t="s">
        <v>372</v>
      </c>
    </row>
    <row r="8" s="179" customFormat="1" ht="74" customHeight="1" spans="1:99">
      <c r="A8" s="185" t="s">
        <v>951</v>
      </c>
      <c r="B8" s="185" t="s">
        <v>690</v>
      </c>
      <c r="C8" s="186" t="s">
        <v>691</v>
      </c>
      <c r="D8" s="186" t="s">
        <v>374</v>
      </c>
      <c r="E8" s="185" t="s">
        <v>503</v>
      </c>
      <c r="F8" s="185" t="s">
        <v>398</v>
      </c>
      <c r="G8" s="185" t="s">
        <v>20</v>
      </c>
      <c r="H8" s="185">
        <v>202303</v>
      </c>
      <c r="I8" s="185">
        <v>202401</v>
      </c>
      <c r="J8" s="185">
        <v>202512</v>
      </c>
      <c r="K8" s="185" t="s">
        <v>14</v>
      </c>
      <c r="L8" s="185"/>
      <c r="M8" s="185" t="s">
        <v>379</v>
      </c>
      <c r="N8" s="185" t="s">
        <v>377</v>
      </c>
      <c r="O8" s="185" t="s">
        <v>378</v>
      </c>
      <c r="P8" s="185" t="s">
        <v>379</v>
      </c>
      <c r="Q8" s="185"/>
      <c r="R8" s="185" t="s">
        <v>380</v>
      </c>
      <c r="S8" s="185" t="s">
        <v>379</v>
      </c>
      <c r="T8" s="185" t="s">
        <v>386</v>
      </c>
      <c r="U8" s="185"/>
      <c r="V8" s="185" t="s">
        <v>15</v>
      </c>
      <c r="W8" s="185"/>
      <c r="X8" s="185"/>
      <c r="Y8" s="185">
        <v>220000</v>
      </c>
      <c r="Z8" s="185">
        <v>150000</v>
      </c>
      <c r="AA8" s="185">
        <f>3.5*11</f>
        <v>38.5</v>
      </c>
      <c r="AB8" s="185"/>
      <c r="AC8" s="185" t="s">
        <v>129</v>
      </c>
      <c r="AD8" s="185"/>
      <c r="AE8" s="185" t="s">
        <v>559</v>
      </c>
      <c r="AF8" s="185" t="s">
        <v>382</v>
      </c>
      <c r="AG8" s="185" t="s">
        <v>692</v>
      </c>
      <c r="AH8" s="185" t="s">
        <v>157</v>
      </c>
      <c r="AI8" s="185"/>
      <c r="AJ8" s="185"/>
      <c r="AK8" s="186" t="s">
        <v>604</v>
      </c>
      <c r="AL8" s="186">
        <v>18686155174</v>
      </c>
      <c r="AM8" s="186"/>
      <c r="AN8" s="186"/>
      <c r="AO8" s="186"/>
      <c r="AP8" s="186"/>
      <c r="AQ8" s="186"/>
      <c r="AR8" s="186"/>
      <c r="AS8" s="186" t="s">
        <v>379</v>
      </c>
      <c r="AT8" s="186" t="s">
        <v>379</v>
      </c>
      <c r="AU8" s="186" t="s">
        <v>693</v>
      </c>
      <c r="AV8" s="186" t="s">
        <v>379</v>
      </c>
      <c r="AW8" s="205" t="s">
        <v>386</v>
      </c>
      <c r="AX8" s="205" t="s">
        <v>694</v>
      </c>
      <c r="AY8" s="206" t="s">
        <v>695</v>
      </c>
      <c r="AZ8" s="206" t="s">
        <v>696</v>
      </c>
      <c r="BA8" s="206" t="s">
        <v>697</v>
      </c>
      <c r="BB8" s="185" t="s">
        <v>379</v>
      </c>
      <c r="BC8" s="185" t="s">
        <v>698</v>
      </c>
      <c r="BD8" s="185" t="s">
        <v>390</v>
      </c>
      <c r="BE8" s="185" t="s">
        <v>392</v>
      </c>
      <c r="BF8" s="185" t="s">
        <v>392</v>
      </c>
      <c r="BG8" s="185" t="s">
        <v>392</v>
      </c>
      <c r="BH8" s="185" t="s">
        <v>392</v>
      </c>
      <c r="BI8" s="185" t="s">
        <v>392</v>
      </c>
      <c r="BJ8" s="206"/>
      <c r="BK8" s="186" t="str">
        <f t="shared" ref="BK8:BK16" si="0">IF(OR(BL8="是",BL8="无需办理"),IF(OR(BO8="是",BO8="无需办理"),IF(OR(BR8="是",BR8="无需办理"),IF(OR(CA8="是",CA8="无需办理"),IF(OR(CD8="是",CD8="无需办理"),IF(OR(CG8="是",CG8="无需办理"),IF(OR(CJ8="是",CJ8="无需办理"),IF(OR(CM8="是",CM8="无需办理"),IF(OR(CP8="是",CP8="无需办理"),"办结",""),""),""),""),""),""),""),""),"")</f>
        <v>办结</v>
      </c>
      <c r="BL8" s="186" t="s">
        <v>379</v>
      </c>
      <c r="BM8" s="186" t="s">
        <v>387</v>
      </c>
      <c r="BN8" s="186"/>
      <c r="BO8" s="186" t="s">
        <v>394</v>
      </c>
      <c r="BP8" s="186"/>
      <c r="BQ8" s="186"/>
      <c r="BR8" s="186" t="s">
        <v>379</v>
      </c>
      <c r="BS8" s="186" t="s">
        <v>390</v>
      </c>
      <c r="BT8" s="186"/>
      <c r="BU8" s="185"/>
      <c r="BV8" s="185"/>
      <c r="BW8" s="186" t="s">
        <v>394</v>
      </c>
      <c r="BX8" s="186" t="s">
        <v>394</v>
      </c>
      <c r="BY8" s="186" t="s">
        <v>393</v>
      </c>
      <c r="BZ8" s="186"/>
      <c r="CA8" s="186" t="s">
        <v>394</v>
      </c>
      <c r="CB8" s="186" t="s">
        <v>387</v>
      </c>
      <c r="CC8" s="186"/>
      <c r="CD8" s="186" t="s">
        <v>379</v>
      </c>
      <c r="CE8" s="186" t="s">
        <v>393</v>
      </c>
      <c r="CF8" s="186"/>
      <c r="CG8" s="186" t="s">
        <v>394</v>
      </c>
      <c r="CH8" s="186"/>
      <c r="CI8" s="186"/>
      <c r="CJ8" s="186" t="s">
        <v>394</v>
      </c>
      <c r="CK8" s="186"/>
      <c r="CL8" s="186"/>
      <c r="CM8" s="186" t="s">
        <v>394</v>
      </c>
      <c r="CN8" s="186"/>
      <c r="CO8" s="186"/>
      <c r="CP8" s="186" t="s">
        <v>394</v>
      </c>
      <c r="CQ8" s="186"/>
      <c r="CR8" s="186"/>
      <c r="CS8" s="221" t="s">
        <v>386</v>
      </c>
      <c r="CU8" s="222" t="e">
        <f>(Z4-AG4)/AG4</f>
        <v>#VALUE!</v>
      </c>
    </row>
    <row r="9" s="179" customFormat="1" ht="74" customHeight="1" spans="1:104">
      <c r="A9" s="185" t="s">
        <v>952</v>
      </c>
      <c r="B9" s="185" t="s">
        <v>700</v>
      </c>
      <c r="C9" s="186" t="s">
        <v>557</v>
      </c>
      <c r="D9" s="186" t="s">
        <v>374</v>
      </c>
      <c r="E9" s="185" t="s">
        <v>503</v>
      </c>
      <c r="F9" s="185" t="s">
        <v>398</v>
      </c>
      <c r="G9" s="185">
        <v>2024</v>
      </c>
      <c r="H9" s="185"/>
      <c r="I9" s="185">
        <v>202404</v>
      </c>
      <c r="J9" s="185">
        <v>202412</v>
      </c>
      <c r="K9" s="185" t="s">
        <v>14</v>
      </c>
      <c r="L9" s="185"/>
      <c r="M9" s="185"/>
      <c r="N9" s="185" t="s">
        <v>377</v>
      </c>
      <c r="O9" s="185" t="s">
        <v>378</v>
      </c>
      <c r="P9" s="185" t="s">
        <v>379</v>
      </c>
      <c r="Q9" s="185"/>
      <c r="R9" s="185" t="s">
        <v>380</v>
      </c>
      <c r="S9" s="185" t="s">
        <v>379</v>
      </c>
      <c r="T9" s="185" t="s">
        <v>386</v>
      </c>
      <c r="U9" s="185"/>
      <c r="V9" s="185" t="s">
        <v>15</v>
      </c>
      <c r="W9" s="185"/>
      <c r="X9" s="185"/>
      <c r="Y9" s="185">
        <v>50000</v>
      </c>
      <c r="Z9" s="185">
        <v>50000</v>
      </c>
      <c r="AA9" s="185" t="s">
        <v>447</v>
      </c>
      <c r="AB9" s="185"/>
      <c r="AC9" s="185" t="s">
        <v>129</v>
      </c>
      <c r="AD9" s="185"/>
      <c r="AE9" s="185" t="s">
        <v>559</v>
      </c>
      <c r="AF9" s="185" t="s">
        <v>560</v>
      </c>
      <c r="AG9" s="185" t="s">
        <v>701</v>
      </c>
      <c r="AH9" s="185" t="s">
        <v>157</v>
      </c>
      <c r="AI9" s="185"/>
      <c r="AJ9" s="185"/>
      <c r="AK9" s="186" t="s">
        <v>604</v>
      </c>
      <c r="AL9" s="186">
        <v>18686155174</v>
      </c>
      <c r="AM9" s="186"/>
      <c r="AN9" s="186"/>
      <c r="AO9" s="186"/>
      <c r="AP9" s="186"/>
      <c r="AQ9" s="186"/>
      <c r="AR9" s="186"/>
      <c r="AS9" s="186" t="s">
        <v>379</v>
      </c>
      <c r="AT9" s="186" t="s">
        <v>386</v>
      </c>
      <c r="AU9" s="186" t="s">
        <v>693</v>
      </c>
      <c r="AV9" s="186" t="s">
        <v>379</v>
      </c>
      <c r="AW9" s="205" t="s">
        <v>386</v>
      </c>
      <c r="AX9" s="205" t="s">
        <v>694</v>
      </c>
      <c r="AY9" s="206" t="s">
        <v>702</v>
      </c>
      <c r="AZ9" s="206" t="s">
        <v>703</v>
      </c>
      <c r="BA9" s="206" t="s">
        <v>704</v>
      </c>
      <c r="BB9" s="185" t="s">
        <v>379</v>
      </c>
      <c r="BC9" s="185" t="s">
        <v>698</v>
      </c>
      <c r="BD9" s="185" t="s">
        <v>390</v>
      </c>
      <c r="BE9" s="185" t="s">
        <v>392</v>
      </c>
      <c r="BF9" s="185" t="s">
        <v>392</v>
      </c>
      <c r="BG9" s="185" t="s">
        <v>392</v>
      </c>
      <c r="BH9" s="185" t="s">
        <v>392</v>
      </c>
      <c r="BI9" s="185" t="s">
        <v>392</v>
      </c>
      <c r="BJ9" s="206"/>
      <c r="BK9" s="186" t="str">
        <f t="shared" si="0"/>
        <v/>
      </c>
      <c r="BL9" s="186" t="s">
        <v>386</v>
      </c>
      <c r="BM9" s="186" t="s">
        <v>387</v>
      </c>
      <c r="BN9" s="186" t="s">
        <v>705</v>
      </c>
      <c r="BO9" s="186" t="s">
        <v>394</v>
      </c>
      <c r="BP9" s="186"/>
      <c r="BQ9" s="186"/>
      <c r="BR9" s="186" t="s">
        <v>379</v>
      </c>
      <c r="BS9" s="186" t="s">
        <v>390</v>
      </c>
      <c r="BT9" s="186" t="s">
        <v>706</v>
      </c>
      <c r="BU9" s="185" t="s">
        <v>392</v>
      </c>
      <c r="BV9" s="185" t="s">
        <v>392</v>
      </c>
      <c r="BW9" s="185" t="s">
        <v>379</v>
      </c>
      <c r="BX9" s="185" t="s">
        <v>379</v>
      </c>
      <c r="BY9" s="186"/>
      <c r="BZ9" s="186"/>
      <c r="CA9" s="186" t="s">
        <v>394</v>
      </c>
      <c r="CB9" s="186" t="s">
        <v>387</v>
      </c>
      <c r="CC9" s="186"/>
      <c r="CD9" s="186" t="s">
        <v>394</v>
      </c>
      <c r="CE9" s="186" t="s">
        <v>387</v>
      </c>
      <c r="CF9" s="186"/>
      <c r="CG9" s="186" t="s">
        <v>394</v>
      </c>
      <c r="CH9" s="186"/>
      <c r="CI9" s="186"/>
      <c r="CJ9" s="186" t="s">
        <v>394</v>
      </c>
      <c r="CK9" s="186"/>
      <c r="CL9" s="186"/>
      <c r="CM9" s="186" t="s">
        <v>394</v>
      </c>
      <c r="CN9" s="186"/>
      <c r="CO9" s="186"/>
      <c r="CP9" s="186" t="s">
        <v>394</v>
      </c>
      <c r="CQ9" s="186"/>
      <c r="CR9" s="186"/>
      <c r="CS9" s="221"/>
      <c r="CY9" s="223">
        <f>Y9/10000</f>
        <v>5</v>
      </c>
      <c r="CZ9" s="223">
        <f>Z9/10000</f>
        <v>5</v>
      </c>
    </row>
    <row r="10" s="180" customFormat="1" ht="74" customHeight="1" spans="1:101">
      <c r="A10" s="187" t="s">
        <v>953</v>
      </c>
      <c r="B10" s="187" t="s">
        <v>764</v>
      </c>
      <c r="C10" s="187" t="s">
        <v>557</v>
      </c>
      <c r="D10" s="188" t="s">
        <v>374</v>
      </c>
      <c r="E10" s="187" t="s">
        <v>414</v>
      </c>
      <c r="F10" s="187" t="s">
        <v>406</v>
      </c>
      <c r="G10" s="187" t="s">
        <v>133</v>
      </c>
      <c r="H10" s="187">
        <v>202405</v>
      </c>
      <c r="I10" s="187">
        <v>202405</v>
      </c>
      <c r="J10" s="187">
        <v>202512</v>
      </c>
      <c r="K10" s="187" t="s">
        <v>95</v>
      </c>
      <c r="L10" s="187"/>
      <c r="M10" s="187"/>
      <c r="N10" s="187" t="s">
        <v>510</v>
      </c>
      <c r="O10" s="187"/>
      <c r="P10" s="187"/>
      <c r="Q10" s="187"/>
      <c r="R10" s="188" t="s">
        <v>510</v>
      </c>
      <c r="S10" s="187" t="s">
        <v>386</v>
      </c>
      <c r="T10" s="187" t="s">
        <v>386</v>
      </c>
      <c r="U10" s="187"/>
      <c r="V10" s="187" t="s">
        <v>69</v>
      </c>
      <c r="W10" s="187"/>
      <c r="X10" s="187"/>
      <c r="Y10" s="187">
        <v>8000</v>
      </c>
      <c r="Z10" s="187">
        <v>5000</v>
      </c>
      <c r="AA10" s="187" t="s">
        <v>447</v>
      </c>
      <c r="AB10" s="187" t="s">
        <v>511</v>
      </c>
      <c r="AC10" s="187" t="s">
        <v>129</v>
      </c>
      <c r="AD10" s="187" t="s">
        <v>658</v>
      </c>
      <c r="AE10" s="187" t="s">
        <v>569</v>
      </c>
      <c r="AF10" s="187" t="s">
        <v>382</v>
      </c>
      <c r="AG10" s="187" t="s">
        <v>765</v>
      </c>
      <c r="AH10" s="187" t="s">
        <v>97</v>
      </c>
      <c r="AI10" s="187" t="s">
        <v>406</v>
      </c>
      <c r="AJ10" s="187">
        <v>13904725427</v>
      </c>
      <c r="AK10" s="187" t="s">
        <v>414</v>
      </c>
      <c r="AL10" s="187">
        <v>13848529557</v>
      </c>
      <c r="AM10" s="187"/>
      <c r="AN10" s="187"/>
      <c r="AO10" s="187"/>
      <c r="AP10" s="188"/>
      <c r="AQ10" s="188"/>
      <c r="AR10" s="187"/>
      <c r="AS10" s="188"/>
      <c r="AT10" s="188"/>
      <c r="AU10" s="188" t="s">
        <v>766</v>
      </c>
      <c r="AV10" s="188" t="s">
        <v>379</v>
      </c>
      <c r="AW10" s="201" t="s">
        <v>386</v>
      </c>
      <c r="AX10" s="201" t="s">
        <v>711</v>
      </c>
      <c r="AY10" s="207" t="s">
        <v>767</v>
      </c>
      <c r="AZ10" s="207" t="s">
        <v>733</v>
      </c>
      <c r="BA10" s="207" t="s">
        <v>585</v>
      </c>
      <c r="BB10" s="187" t="s">
        <v>386</v>
      </c>
      <c r="BC10" s="187"/>
      <c r="BD10" s="187"/>
      <c r="BE10" s="187"/>
      <c r="BF10" s="187"/>
      <c r="BG10" s="187"/>
      <c r="BH10" s="187"/>
      <c r="BI10" s="187"/>
      <c r="BJ10" s="207"/>
      <c r="BK10" s="188" t="str">
        <f t="shared" si="0"/>
        <v/>
      </c>
      <c r="BL10" s="187" t="s">
        <v>386</v>
      </c>
      <c r="BM10" s="187" t="s">
        <v>387</v>
      </c>
      <c r="BN10" s="187" t="s">
        <v>768</v>
      </c>
      <c r="BO10" s="187" t="str">
        <f>BR10</f>
        <v>无需办理</v>
      </c>
      <c r="BP10" s="187" t="s">
        <v>388</v>
      </c>
      <c r="BQ10" s="187" t="s">
        <v>573</v>
      </c>
      <c r="BR10" s="187" t="s">
        <v>394</v>
      </c>
      <c r="BS10" s="187"/>
      <c r="BT10" s="187"/>
      <c r="BU10" s="187"/>
      <c r="BV10" s="187"/>
      <c r="BW10" s="188" t="s">
        <v>394</v>
      </c>
      <c r="BX10" s="188" t="s">
        <v>394</v>
      </c>
      <c r="BY10" s="187" t="s">
        <v>388</v>
      </c>
      <c r="BZ10" s="187" t="s">
        <v>573</v>
      </c>
      <c r="CA10" s="187" t="s">
        <v>394</v>
      </c>
      <c r="CB10" s="187" t="s">
        <v>387</v>
      </c>
      <c r="CC10" s="187"/>
      <c r="CD10" s="187" t="s">
        <v>394</v>
      </c>
      <c r="CE10" s="187" t="s">
        <v>387</v>
      </c>
      <c r="CF10" s="187"/>
      <c r="CG10" s="187" t="s">
        <v>394</v>
      </c>
      <c r="CH10" s="187"/>
      <c r="CI10" s="187"/>
      <c r="CJ10" s="187" t="s">
        <v>394</v>
      </c>
      <c r="CK10" s="187"/>
      <c r="CL10" s="187"/>
      <c r="CM10" s="188" t="s">
        <v>394</v>
      </c>
      <c r="CN10" s="187"/>
      <c r="CO10" s="187"/>
      <c r="CP10" s="187" t="s">
        <v>394</v>
      </c>
      <c r="CQ10" s="187"/>
      <c r="CR10" s="187"/>
      <c r="CS10" s="224"/>
      <c r="CT10" s="225"/>
      <c r="CU10" s="225"/>
      <c r="CV10" s="225"/>
      <c r="CW10" s="225"/>
    </row>
    <row r="11" s="179" customFormat="1" ht="74" customHeight="1" spans="1:101">
      <c r="A11" s="185" t="s">
        <v>954</v>
      </c>
      <c r="B11" s="185" t="s">
        <v>770</v>
      </c>
      <c r="C11" s="185" t="s">
        <v>771</v>
      </c>
      <c r="D11" s="186" t="s">
        <v>374</v>
      </c>
      <c r="E11" s="185" t="s">
        <v>414</v>
      </c>
      <c r="F11" s="185" t="s">
        <v>406</v>
      </c>
      <c r="G11" s="185">
        <v>2024</v>
      </c>
      <c r="H11" s="185">
        <v>202308</v>
      </c>
      <c r="I11" s="185">
        <v>202404</v>
      </c>
      <c r="J11" s="185">
        <v>202410</v>
      </c>
      <c r="K11" s="185" t="s">
        <v>95</v>
      </c>
      <c r="L11" s="185"/>
      <c r="M11" s="185"/>
      <c r="N11" s="185" t="s">
        <v>510</v>
      </c>
      <c r="O11" s="185"/>
      <c r="P11" s="185"/>
      <c r="Q11" s="185"/>
      <c r="R11" s="186" t="s">
        <v>510</v>
      </c>
      <c r="S11" s="185" t="s">
        <v>386</v>
      </c>
      <c r="T11" s="185" t="s">
        <v>386</v>
      </c>
      <c r="U11" s="185"/>
      <c r="V11" s="185" t="s">
        <v>69</v>
      </c>
      <c r="W11" s="185"/>
      <c r="X11" s="185"/>
      <c r="Y11" s="185">
        <v>5438.4</v>
      </c>
      <c r="Z11" s="185">
        <v>3500</v>
      </c>
      <c r="AA11" s="185" t="s">
        <v>447</v>
      </c>
      <c r="AB11" s="185" t="s">
        <v>511</v>
      </c>
      <c r="AC11" s="185" t="s">
        <v>129</v>
      </c>
      <c r="AD11" s="185" t="s">
        <v>495</v>
      </c>
      <c r="AE11" s="185" t="s">
        <v>569</v>
      </c>
      <c r="AF11" s="185" t="s">
        <v>382</v>
      </c>
      <c r="AG11" s="185" t="s">
        <v>772</v>
      </c>
      <c r="AH11" s="185" t="s">
        <v>97</v>
      </c>
      <c r="AI11" s="185" t="s">
        <v>406</v>
      </c>
      <c r="AJ11" s="185">
        <v>13904725427</v>
      </c>
      <c r="AK11" s="185" t="s">
        <v>414</v>
      </c>
      <c r="AL11" s="185">
        <v>13848529557</v>
      </c>
      <c r="AM11" s="185">
        <v>100.43</v>
      </c>
      <c r="AN11" s="185"/>
      <c r="AO11" s="185"/>
      <c r="AP11" s="186"/>
      <c r="AQ11" s="186"/>
      <c r="AR11" s="185"/>
      <c r="AS11" s="186"/>
      <c r="AT11" s="186"/>
      <c r="AU11" s="186" t="s">
        <v>773</v>
      </c>
      <c r="AV11" s="186" t="s">
        <v>386</v>
      </c>
      <c r="AW11" s="205" t="s">
        <v>386</v>
      </c>
      <c r="AX11" s="205" t="s">
        <v>756</v>
      </c>
      <c r="AY11" s="206" t="s">
        <v>774</v>
      </c>
      <c r="AZ11" s="206" t="s">
        <v>775</v>
      </c>
      <c r="BA11" s="206" t="s">
        <v>776</v>
      </c>
      <c r="BB11" s="185" t="s">
        <v>386</v>
      </c>
      <c r="BC11" s="185"/>
      <c r="BD11" s="185"/>
      <c r="BE11" s="185"/>
      <c r="BF11" s="185"/>
      <c r="BG11" s="185"/>
      <c r="BH11" s="185"/>
      <c r="BI11" s="185"/>
      <c r="BJ11" s="185"/>
      <c r="BK11" s="186" t="str">
        <f t="shared" si="0"/>
        <v>办结</v>
      </c>
      <c r="BL11" s="185" t="s">
        <v>379</v>
      </c>
      <c r="BM11" s="185" t="s">
        <v>387</v>
      </c>
      <c r="BN11" s="185"/>
      <c r="BO11" s="185" t="str">
        <f>BR11</f>
        <v>无需办理</v>
      </c>
      <c r="BP11" s="185" t="s">
        <v>388</v>
      </c>
      <c r="BQ11" s="185" t="s">
        <v>573</v>
      </c>
      <c r="BR11" s="186" t="s">
        <v>394</v>
      </c>
      <c r="BS11" s="186"/>
      <c r="BT11" s="186"/>
      <c r="BU11" s="186"/>
      <c r="BV11" s="186"/>
      <c r="BW11" s="186" t="s">
        <v>394</v>
      </c>
      <c r="BX11" s="186" t="s">
        <v>394</v>
      </c>
      <c r="BY11" s="185" t="s">
        <v>388</v>
      </c>
      <c r="BZ11" s="185"/>
      <c r="CA11" s="185" t="s">
        <v>394</v>
      </c>
      <c r="CB11" s="185"/>
      <c r="CC11" s="185"/>
      <c r="CD11" s="185" t="s">
        <v>394</v>
      </c>
      <c r="CE11" s="185"/>
      <c r="CF11" s="185"/>
      <c r="CG11" s="185" t="s">
        <v>394</v>
      </c>
      <c r="CH11" s="185"/>
      <c r="CI11" s="185"/>
      <c r="CJ11" s="185" t="s">
        <v>394</v>
      </c>
      <c r="CK11" s="185"/>
      <c r="CL11" s="185"/>
      <c r="CM11" s="185" t="s">
        <v>394</v>
      </c>
      <c r="CN11" s="185"/>
      <c r="CO11" s="185"/>
      <c r="CP11" s="185" t="s">
        <v>394</v>
      </c>
      <c r="CQ11" s="185"/>
      <c r="CR11" s="185"/>
      <c r="CS11" s="226"/>
      <c r="CT11" s="226"/>
      <c r="CU11" s="226"/>
      <c r="CV11" s="226"/>
      <c r="CW11" s="226"/>
    </row>
    <row r="12" s="179" customFormat="1" ht="74" customHeight="1" spans="1:101">
      <c r="A12" s="185" t="s">
        <v>955</v>
      </c>
      <c r="B12" s="185" t="s">
        <v>778</v>
      </c>
      <c r="C12" s="185" t="s">
        <v>779</v>
      </c>
      <c r="D12" s="186" t="s">
        <v>374</v>
      </c>
      <c r="E12" s="185" t="s">
        <v>414</v>
      </c>
      <c r="F12" s="185" t="s">
        <v>406</v>
      </c>
      <c r="G12" s="185">
        <v>2024</v>
      </c>
      <c r="H12" s="185">
        <v>202308</v>
      </c>
      <c r="I12" s="185">
        <v>202404</v>
      </c>
      <c r="J12" s="185">
        <v>202410</v>
      </c>
      <c r="K12" s="185" t="s">
        <v>95</v>
      </c>
      <c r="L12" s="185"/>
      <c r="M12" s="185"/>
      <c r="N12" s="185" t="s">
        <v>510</v>
      </c>
      <c r="O12" s="185"/>
      <c r="P12" s="185"/>
      <c r="Q12" s="185"/>
      <c r="R12" s="186" t="s">
        <v>510</v>
      </c>
      <c r="S12" s="185" t="s">
        <v>386</v>
      </c>
      <c r="T12" s="185" t="s">
        <v>386</v>
      </c>
      <c r="U12" s="185"/>
      <c r="V12" s="185" t="s">
        <v>69</v>
      </c>
      <c r="W12" s="185"/>
      <c r="X12" s="185"/>
      <c r="Y12" s="185">
        <v>5284.29</v>
      </c>
      <c r="Z12" s="185">
        <v>3500</v>
      </c>
      <c r="AA12" s="185" t="s">
        <v>447</v>
      </c>
      <c r="AB12" s="185" t="s">
        <v>511</v>
      </c>
      <c r="AC12" s="185" t="s">
        <v>129</v>
      </c>
      <c r="AD12" s="185" t="s">
        <v>495</v>
      </c>
      <c r="AE12" s="185" t="s">
        <v>569</v>
      </c>
      <c r="AF12" s="185" t="s">
        <v>382</v>
      </c>
      <c r="AG12" s="185" t="s">
        <v>780</v>
      </c>
      <c r="AH12" s="185" t="s">
        <v>97</v>
      </c>
      <c r="AI12" s="185" t="s">
        <v>406</v>
      </c>
      <c r="AJ12" s="185">
        <v>13904725427</v>
      </c>
      <c r="AK12" s="185" t="s">
        <v>414</v>
      </c>
      <c r="AL12" s="185">
        <v>13848529557</v>
      </c>
      <c r="AM12" s="185">
        <v>88.68</v>
      </c>
      <c r="AN12" s="185"/>
      <c r="AO12" s="185"/>
      <c r="AP12" s="186"/>
      <c r="AQ12" s="186"/>
      <c r="AR12" s="185"/>
      <c r="AS12" s="186"/>
      <c r="AT12" s="186"/>
      <c r="AU12" s="186" t="s">
        <v>773</v>
      </c>
      <c r="AV12" s="186" t="s">
        <v>386</v>
      </c>
      <c r="AW12" s="205" t="s">
        <v>386</v>
      </c>
      <c r="AX12" s="205" t="s">
        <v>788</v>
      </c>
      <c r="AY12" s="206" t="s">
        <v>781</v>
      </c>
      <c r="AZ12" s="206" t="s">
        <v>782</v>
      </c>
      <c r="BA12" s="206" t="s">
        <v>776</v>
      </c>
      <c r="BB12" s="185" t="s">
        <v>386</v>
      </c>
      <c r="BC12" s="185"/>
      <c r="BD12" s="185"/>
      <c r="BE12" s="185"/>
      <c r="BF12" s="185"/>
      <c r="BG12" s="185"/>
      <c r="BH12" s="185"/>
      <c r="BI12" s="185"/>
      <c r="BJ12" s="185"/>
      <c r="BK12" s="186" t="str">
        <f t="shared" si="0"/>
        <v>办结</v>
      </c>
      <c r="BL12" s="185" t="s">
        <v>379</v>
      </c>
      <c r="BM12" s="185" t="s">
        <v>387</v>
      </c>
      <c r="BN12" s="185"/>
      <c r="BO12" s="185" t="str">
        <f>BR12</f>
        <v>无需办理</v>
      </c>
      <c r="BP12" s="185" t="s">
        <v>388</v>
      </c>
      <c r="BQ12" s="185" t="s">
        <v>573</v>
      </c>
      <c r="BR12" s="186" t="s">
        <v>394</v>
      </c>
      <c r="BS12" s="186"/>
      <c r="BT12" s="186"/>
      <c r="BU12" s="186"/>
      <c r="BV12" s="186"/>
      <c r="BW12" s="186" t="s">
        <v>394</v>
      </c>
      <c r="BX12" s="186" t="s">
        <v>394</v>
      </c>
      <c r="BY12" s="185" t="s">
        <v>388</v>
      </c>
      <c r="BZ12" s="185"/>
      <c r="CA12" s="185" t="s">
        <v>394</v>
      </c>
      <c r="CB12" s="185"/>
      <c r="CC12" s="185"/>
      <c r="CD12" s="185" t="s">
        <v>394</v>
      </c>
      <c r="CE12" s="185"/>
      <c r="CF12" s="185"/>
      <c r="CG12" s="185" t="s">
        <v>394</v>
      </c>
      <c r="CH12" s="185"/>
      <c r="CI12" s="185"/>
      <c r="CJ12" s="185" t="s">
        <v>394</v>
      </c>
      <c r="CK12" s="185"/>
      <c r="CL12" s="185"/>
      <c r="CM12" s="185" t="s">
        <v>394</v>
      </c>
      <c r="CN12" s="185"/>
      <c r="CO12" s="185"/>
      <c r="CP12" s="185" t="s">
        <v>394</v>
      </c>
      <c r="CQ12" s="185"/>
      <c r="CR12" s="185"/>
      <c r="CS12" s="227"/>
      <c r="CT12" s="227"/>
      <c r="CU12" s="227"/>
      <c r="CV12" s="227"/>
      <c r="CW12" s="227"/>
    </row>
    <row r="13" s="181" customFormat="1" ht="74" customHeight="1" spans="1:101">
      <c r="A13" s="189" t="s">
        <v>956</v>
      </c>
      <c r="B13" s="189" t="s">
        <v>794</v>
      </c>
      <c r="C13" s="189" t="s">
        <v>557</v>
      </c>
      <c r="D13" s="190" t="s">
        <v>374</v>
      </c>
      <c r="E13" s="189" t="s">
        <v>414</v>
      </c>
      <c r="F13" s="189" t="s">
        <v>406</v>
      </c>
      <c r="G13" s="189" t="s">
        <v>133</v>
      </c>
      <c r="H13" s="189">
        <v>202405</v>
      </c>
      <c r="I13" s="189">
        <v>202405</v>
      </c>
      <c r="J13" s="189">
        <v>202512</v>
      </c>
      <c r="K13" s="189" t="s">
        <v>95</v>
      </c>
      <c r="L13" s="189"/>
      <c r="M13" s="189"/>
      <c r="N13" s="189" t="s">
        <v>510</v>
      </c>
      <c r="O13" s="189"/>
      <c r="P13" s="189"/>
      <c r="Q13" s="189"/>
      <c r="R13" s="190" t="s">
        <v>510</v>
      </c>
      <c r="S13" s="189" t="s">
        <v>386</v>
      </c>
      <c r="T13" s="189" t="s">
        <v>386</v>
      </c>
      <c r="U13" s="189" t="s">
        <v>519</v>
      </c>
      <c r="V13" s="189" t="s">
        <v>69</v>
      </c>
      <c r="W13" s="189"/>
      <c r="X13" s="189"/>
      <c r="Y13" s="189">
        <v>5940</v>
      </c>
      <c r="Z13" s="189">
        <v>3000</v>
      </c>
      <c r="AA13" s="189" t="s">
        <v>447</v>
      </c>
      <c r="AB13" s="189" t="s">
        <v>511</v>
      </c>
      <c r="AC13" s="189" t="s">
        <v>129</v>
      </c>
      <c r="AD13" s="189" t="s">
        <v>658</v>
      </c>
      <c r="AE13" s="189" t="s">
        <v>569</v>
      </c>
      <c r="AF13" s="189" t="s">
        <v>382</v>
      </c>
      <c r="AG13" s="189" t="s">
        <v>796</v>
      </c>
      <c r="AH13" s="189" t="s">
        <v>97</v>
      </c>
      <c r="AI13" s="189" t="s">
        <v>406</v>
      </c>
      <c r="AJ13" s="189">
        <v>13904725427</v>
      </c>
      <c r="AK13" s="189" t="s">
        <v>414</v>
      </c>
      <c r="AL13" s="189">
        <v>13848529557</v>
      </c>
      <c r="AM13" s="189"/>
      <c r="AN13" s="189"/>
      <c r="AO13" s="189"/>
      <c r="AP13" s="190"/>
      <c r="AQ13" s="190"/>
      <c r="AR13" s="189"/>
      <c r="AS13" s="190"/>
      <c r="AT13" s="190"/>
      <c r="AU13" s="190" t="s">
        <v>797</v>
      </c>
      <c r="AV13" s="190" t="s">
        <v>386</v>
      </c>
      <c r="AW13" s="208" t="s">
        <v>386</v>
      </c>
      <c r="AX13" s="208" t="s">
        <v>808</v>
      </c>
      <c r="AY13" s="209" t="s">
        <v>798</v>
      </c>
      <c r="AZ13" s="209" t="s">
        <v>733</v>
      </c>
      <c r="BA13" s="209" t="s">
        <v>799</v>
      </c>
      <c r="BB13" s="189" t="s">
        <v>386</v>
      </c>
      <c r="BC13" s="189"/>
      <c r="BD13" s="189"/>
      <c r="BE13" s="189"/>
      <c r="BF13" s="189"/>
      <c r="BG13" s="189"/>
      <c r="BH13" s="189"/>
      <c r="BI13" s="189"/>
      <c r="BJ13" s="189"/>
      <c r="BK13" s="190" t="str">
        <f t="shared" si="0"/>
        <v/>
      </c>
      <c r="BL13" s="189" t="s">
        <v>386</v>
      </c>
      <c r="BM13" s="189" t="s">
        <v>387</v>
      </c>
      <c r="BN13" s="189" t="s">
        <v>800</v>
      </c>
      <c r="BO13" s="189" t="str">
        <f>BR13</f>
        <v>无需办理</v>
      </c>
      <c r="BP13" s="189" t="s">
        <v>388</v>
      </c>
      <c r="BQ13" s="189" t="s">
        <v>573</v>
      </c>
      <c r="BR13" s="189" t="s">
        <v>394</v>
      </c>
      <c r="BS13" s="189"/>
      <c r="BT13" s="189"/>
      <c r="BU13" s="189"/>
      <c r="BV13" s="189"/>
      <c r="BW13" s="190" t="s">
        <v>394</v>
      </c>
      <c r="BX13" s="190" t="s">
        <v>394</v>
      </c>
      <c r="BY13" s="189" t="s">
        <v>388</v>
      </c>
      <c r="BZ13" s="189" t="s">
        <v>573</v>
      </c>
      <c r="CA13" s="189" t="s">
        <v>394</v>
      </c>
      <c r="CB13" s="189" t="s">
        <v>387</v>
      </c>
      <c r="CC13" s="189"/>
      <c r="CD13" s="189" t="s">
        <v>394</v>
      </c>
      <c r="CE13" s="189" t="s">
        <v>387</v>
      </c>
      <c r="CF13" s="189"/>
      <c r="CG13" s="189" t="s">
        <v>394</v>
      </c>
      <c r="CH13" s="189"/>
      <c r="CI13" s="189"/>
      <c r="CJ13" s="189" t="s">
        <v>394</v>
      </c>
      <c r="CK13" s="189"/>
      <c r="CL13" s="189"/>
      <c r="CM13" s="190" t="s">
        <v>394</v>
      </c>
      <c r="CN13" s="189"/>
      <c r="CO13" s="189"/>
      <c r="CP13" s="189" t="s">
        <v>394</v>
      </c>
      <c r="CQ13" s="189"/>
      <c r="CR13" s="189"/>
      <c r="CS13" s="228"/>
      <c r="CT13" s="228"/>
      <c r="CU13" s="228"/>
      <c r="CV13" s="228"/>
      <c r="CW13" s="228"/>
    </row>
    <row r="14" s="182" customFormat="1" ht="74" customHeight="1" spans="1:104">
      <c r="A14" s="191" t="s">
        <v>957</v>
      </c>
      <c r="B14" s="191" t="s">
        <v>852</v>
      </c>
      <c r="C14" s="191" t="s">
        <v>557</v>
      </c>
      <c r="D14" s="192" t="s">
        <v>439</v>
      </c>
      <c r="E14" s="191" t="s">
        <v>440</v>
      </c>
      <c r="F14" s="191" t="s">
        <v>376</v>
      </c>
      <c r="G14" s="191">
        <v>2024</v>
      </c>
      <c r="H14" s="191"/>
      <c r="I14" s="191">
        <v>202405</v>
      </c>
      <c r="J14" s="191">
        <v>202412</v>
      </c>
      <c r="K14" s="191" t="s">
        <v>14</v>
      </c>
      <c r="L14" s="191"/>
      <c r="M14" s="191"/>
      <c r="N14" s="191" t="s">
        <v>377</v>
      </c>
      <c r="O14" s="191" t="s">
        <v>378</v>
      </c>
      <c r="P14" s="191" t="s">
        <v>379</v>
      </c>
      <c r="Q14" s="191"/>
      <c r="R14" s="191" t="s">
        <v>380</v>
      </c>
      <c r="S14" s="191" t="s">
        <v>379</v>
      </c>
      <c r="T14" s="191" t="s">
        <v>386</v>
      </c>
      <c r="U14" s="191" t="s">
        <v>558</v>
      </c>
      <c r="V14" s="191" t="s">
        <v>15</v>
      </c>
      <c r="W14" s="191"/>
      <c r="X14" s="191"/>
      <c r="Y14" s="191">
        <v>38000</v>
      </c>
      <c r="Z14" s="191">
        <v>30000</v>
      </c>
      <c r="AA14" s="191" t="s">
        <v>447</v>
      </c>
      <c r="AB14" s="191"/>
      <c r="AC14" s="191" t="s">
        <v>129</v>
      </c>
      <c r="AD14" s="191"/>
      <c r="AE14" s="191" t="s">
        <v>708</v>
      </c>
      <c r="AF14" s="191" t="s">
        <v>560</v>
      </c>
      <c r="AG14" s="191" t="s">
        <v>853</v>
      </c>
      <c r="AH14" s="191" t="s">
        <v>144</v>
      </c>
      <c r="AI14" s="191"/>
      <c r="AJ14" s="191"/>
      <c r="AK14" s="191" t="s">
        <v>582</v>
      </c>
      <c r="AL14" s="191">
        <v>17372739449</v>
      </c>
      <c r="AM14" s="191">
        <v>0</v>
      </c>
      <c r="AN14" s="191"/>
      <c r="AO14" s="191"/>
      <c r="AP14" s="192"/>
      <c r="AQ14" s="192"/>
      <c r="AR14" s="191"/>
      <c r="AS14" s="192" t="s">
        <v>379</v>
      </c>
      <c r="AT14" s="192" t="s">
        <v>386</v>
      </c>
      <c r="AU14" s="191" t="s">
        <v>854</v>
      </c>
      <c r="AV14" s="192" t="s">
        <v>379</v>
      </c>
      <c r="AW14" s="192" t="s">
        <v>386</v>
      </c>
      <c r="AX14" s="192" t="s">
        <v>694</v>
      </c>
      <c r="AY14" s="210" t="s">
        <v>840</v>
      </c>
      <c r="AZ14" s="210" t="s">
        <v>841</v>
      </c>
      <c r="BA14" s="210" t="s">
        <v>842</v>
      </c>
      <c r="BB14" s="191" t="s">
        <v>379</v>
      </c>
      <c r="BC14" s="191" t="s">
        <v>843</v>
      </c>
      <c r="BD14" s="191" t="s">
        <v>849</v>
      </c>
      <c r="BE14" s="191" t="s">
        <v>717</v>
      </c>
      <c r="BF14" s="191" t="s">
        <v>717</v>
      </c>
      <c r="BG14" s="191" t="s">
        <v>717</v>
      </c>
      <c r="BH14" s="191" t="s">
        <v>717</v>
      </c>
      <c r="BI14" s="191" t="s">
        <v>717</v>
      </c>
      <c r="BJ14" s="191" t="s">
        <v>718</v>
      </c>
      <c r="BK14" s="192" t="str">
        <f t="shared" si="0"/>
        <v/>
      </c>
      <c r="BL14" s="210" t="s">
        <v>386</v>
      </c>
      <c r="BM14" s="191" t="s">
        <v>387</v>
      </c>
      <c r="BN14" s="210" t="s">
        <v>845</v>
      </c>
      <c r="BO14" s="191" t="s">
        <v>386</v>
      </c>
      <c r="BP14" s="191" t="s">
        <v>388</v>
      </c>
      <c r="BQ14" s="191" t="s">
        <v>573</v>
      </c>
      <c r="BR14" s="210" t="s">
        <v>386</v>
      </c>
      <c r="BS14" s="192" t="s">
        <v>850</v>
      </c>
      <c r="BT14" s="192" t="s">
        <v>706</v>
      </c>
      <c r="BU14" s="210" t="s">
        <v>717</v>
      </c>
      <c r="BV14" s="210" t="s">
        <v>717</v>
      </c>
      <c r="BW14" s="210" t="s">
        <v>386</v>
      </c>
      <c r="BX14" s="210" t="s">
        <v>386</v>
      </c>
      <c r="BY14" s="191" t="s">
        <v>388</v>
      </c>
      <c r="BZ14" s="192" t="s">
        <v>718</v>
      </c>
      <c r="CA14" s="210" t="s">
        <v>386</v>
      </c>
      <c r="CB14" s="191" t="s">
        <v>387</v>
      </c>
      <c r="CC14" s="210" t="s">
        <v>846</v>
      </c>
      <c r="CD14" s="210" t="s">
        <v>386</v>
      </c>
      <c r="CE14" s="191" t="s">
        <v>387</v>
      </c>
      <c r="CF14" s="210" t="s">
        <v>846</v>
      </c>
      <c r="CG14" s="191" t="s">
        <v>386</v>
      </c>
      <c r="CH14" s="191" t="s">
        <v>388</v>
      </c>
      <c r="CI14" s="191" t="s">
        <v>847</v>
      </c>
      <c r="CJ14" s="191" t="s">
        <v>386</v>
      </c>
      <c r="CK14" s="191" t="s">
        <v>388</v>
      </c>
      <c r="CL14" s="191" t="s">
        <v>847</v>
      </c>
      <c r="CM14" s="192" t="s">
        <v>394</v>
      </c>
      <c r="CN14" s="191"/>
      <c r="CO14" s="191"/>
      <c r="CP14" s="210" t="s">
        <v>394</v>
      </c>
      <c r="CQ14" s="191"/>
      <c r="CR14" s="210"/>
      <c r="CS14" s="191"/>
      <c r="CT14" s="229"/>
      <c r="CU14" s="229"/>
      <c r="CV14" s="229"/>
      <c r="CW14" s="229"/>
      <c r="CY14" s="230"/>
      <c r="CZ14" s="230"/>
    </row>
    <row r="15" s="179" customFormat="1" ht="74" customHeight="1" spans="1:101">
      <c r="A15" s="185" t="s">
        <v>958</v>
      </c>
      <c r="B15" s="185" t="s">
        <v>874</v>
      </c>
      <c r="C15" s="185" t="s">
        <v>557</v>
      </c>
      <c r="D15" s="186" t="s">
        <v>439</v>
      </c>
      <c r="E15" s="185" t="s">
        <v>440</v>
      </c>
      <c r="F15" s="185" t="s">
        <v>441</v>
      </c>
      <c r="G15" s="185" t="s">
        <v>133</v>
      </c>
      <c r="H15" s="185"/>
      <c r="I15" s="185"/>
      <c r="J15" s="185">
        <v>202505</v>
      </c>
      <c r="K15" s="185" t="s">
        <v>14</v>
      </c>
      <c r="L15" s="185"/>
      <c r="M15" s="185"/>
      <c r="N15" s="185" t="s">
        <v>377</v>
      </c>
      <c r="O15" s="185" t="s">
        <v>378</v>
      </c>
      <c r="P15" s="185" t="s">
        <v>379</v>
      </c>
      <c r="Q15" s="185" t="s">
        <v>422</v>
      </c>
      <c r="R15" s="186"/>
      <c r="S15" s="185" t="s">
        <v>379</v>
      </c>
      <c r="T15" s="185" t="s">
        <v>386</v>
      </c>
      <c r="U15" s="185"/>
      <c r="V15" s="185" t="s">
        <v>15</v>
      </c>
      <c r="W15" s="185"/>
      <c r="X15" s="185"/>
      <c r="Y15" s="185">
        <v>100000</v>
      </c>
      <c r="Z15" s="185">
        <v>60000</v>
      </c>
      <c r="AA15" s="185">
        <v>10</v>
      </c>
      <c r="AB15" s="185"/>
      <c r="AC15" s="185" t="s">
        <v>129</v>
      </c>
      <c r="AD15" s="185"/>
      <c r="AE15" s="185" t="s">
        <v>559</v>
      </c>
      <c r="AF15" s="185"/>
      <c r="AG15" s="185" t="s">
        <v>875</v>
      </c>
      <c r="AH15" s="185" t="s">
        <v>876</v>
      </c>
      <c r="AI15" s="185"/>
      <c r="AJ15" s="185"/>
      <c r="AK15" s="185"/>
      <c r="AL15" s="185"/>
      <c r="AM15" s="185">
        <v>20</v>
      </c>
      <c r="AN15" s="185"/>
      <c r="AO15" s="185"/>
      <c r="AP15" s="186"/>
      <c r="AQ15" s="186"/>
      <c r="AR15" s="185"/>
      <c r="AS15" s="186" t="s">
        <v>379</v>
      </c>
      <c r="AT15" s="186" t="s">
        <v>386</v>
      </c>
      <c r="AU15" s="186" t="s">
        <v>877</v>
      </c>
      <c r="AV15" s="186" t="s">
        <v>379</v>
      </c>
      <c r="AW15" s="186" t="s">
        <v>386</v>
      </c>
      <c r="AX15" s="186" t="s">
        <v>694</v>
      </c>
      <c r="AY15" s="206" t="s">
        <v>878</v>
      </c>
      <c r="AZ15" s="206" t="s">
        <v>879</v>
      </c>
      <c r="BA15" s="206" t="s">
        <v>842</v>
      </c>
      <c r="BB15" s="185" t="s">
        <v>379</v>
      </c>
      <c r="BC15" s="185" t="s">
        <v>715</v>
      </c>
      <c r="BD15" s="185" t="s">
        <v>716</v>
      </c>
      <c r="BE15" s="185" t="s">
        <v>717</v>
      </c>
      <c r="BF15" s="185" t="s">
        <v>717</v>
      </c>
      <c r="BG15" s="185" t="s">
        <v>717</v>
      </c>
      <c r="BH15" s="185" t="s">
        <v>717</v>
      </c>
      <c r="BI15" s="185" t="s">
        <v>717</v>
      </c>
      <c r="BJ15" s="185" t="s">
        <v>718</v>
      </c>
      <c r="BK15" s="186" t="str">
        <f t="shared" si="0"/>
        <v/>
      </c>
      <c r="BL15" s="206" t="s">
        <v>386</v>
      </c>
      <c r="BM15" s="185"/>
      <c r="BN15" s="206" t="s">
        <v>845</v>
      </c>
      <c r="BO15" s="185" t="s">
        <v>386</v>
      </c>
      <c r="BP15" s="185"/>
      <c r="BQ15" s="185"/>
      <c r="BR15" s="206" t="s">
        <v>394</v>
      </c>
      <c r="BS15" s="185"/>
      <c r="BT15" s="206"/>
      <c r="BU15" s="206"/>
      <c r="BV15" s="206"/>
      <c r="BW15" s="186" t="s">
        <v>394</v>
      </c>
      <c r="BX15" s="186" t="s">
        <v>394</v>
      </c>
      <c r="BY15" s="185"/>
      <c r="BZ15" s="206"/>
      <c r="CA15" s="186" t="s">
        <v>386</v>
      </c>
      <c r="CB15" s="185"/>
      <c r="CC15" s="206" t="s">
        <v>846</v>
      </c>
      <c r="CD15" s="186" t="s">
        <v>386</v>
      </c>
      <c r="CE15" s="185"/>
      <c r="CF15" s="206" t="s">
        <v>846</v>
      </c>
      <c r="CG15" s="186" t="s">
        <v>394</v>
      </c>
      <c r="CH15" s="185"/>
      <c r="CI15" s="185"/>
      <c r="CJ15" s="186" t="s">
        <v>394</v>
      </c>
      <c r="CK15" s="185"/>
      <c r="CL15" s="185"/>
      <c r="CM15" s="186" t="s">
        <v>394</v>
      </c>
      <c r="CN15" s="185"/>
      <c r="CO15" s="185"/>
      <c r="CP15" s="186" t="s">
        <v>394</v>
      </c>
      <c r="CQ15" s="185"/>
      <c r="CR15" s="206"/>
      <c r="CS15" s="227"/>
      <c r="CT15" s="226"/>
      <c r="CU15" s="226"/>
      <c r="CV15" s="226"/>
      <c r="CW15" s="226"/>
    </row>
    <row r="16" s="179" customFormat="1" ht="74" customHeight="1" spans="1:104">
      <c r="A16" s="185" t="s">
        <v>959</v>
      </c>
      <c r="B16" s="185" t="s">
        <v>881</v>
      </c>
      <c r="C16" s="185" t="s">
        <v>557</v>
      </c>
      <c r="D16" s="186" t="s">
        <v>439</v>
      </c>
      <c r="E16" s="185" t="s">
        <v>440</v>
      </c>
      <c r="F16" s="185" t="s">
        <v>441</v>
      </c>
      <c r="G16" s="185" t="s">
        <v>133</v>
      </c>
      <c r="H16" s="185"/>
      <c r="I16" s="185">
        <v>202405</v>
      </c>
      <c r="J16" s="185">
        <v>202512</v>
      </c>
      <c r="K16" s="185" t="s">
        <v>14</v>
      </c>
      <c r="L16" s="185"/>
      <c r="M16" s="185"/>
      <c r="N16" s="185" t="s">
        <v>722</v>
      </c>
      <c r="O16" s="185" t="s">
        <v>882</v>
      </c>
      <c r="P16" s="185" t="s">
        <v>379</v>
      </c>
      <c r="Q16" s="185"/>
      <c r="R16" s="185" t="s">
        <v>883</v>
      </c>
      <c r="S16" s="185" t="s">
        <v>379</v>
      </c>
      <c r="T16" s="185" t="s">
        <v>386</v>
      </c>
      <c r="U16" s="185" t="s">
        <v>558</v>
      </c>
      <c r="V16" s="185" t="s">
        <v>15</v>
      </c>
      <c r="W16" s="185"/>
      <c r="X16" s="185"/>
      <c r="Y16" s="185">
        <v>60000</v>
      </c>
      <c r="Z16" s="185">
        <v>25000</v>
      </c>
      <c r="AA16" s="185">
        <v>7</v>
      </c>
      <c r="AB16" s="185"/>
      <c r="AC16" s="185" t="s">
        <v>129</v>
      </c>
      <c r="AD16" s="185"/>
      <c r="AE16" s="185" t="s">
        <v>708</v>
      </c>
      <c r="AF16" s="185" t="s">
        <v>884</v>
      </c>
      <c r="AG16" s="185" t="s">
        <v>885</v>
      </c>
      <c r="AH16" s="185" t="s">
        <v>886</v>
      </c>
      <c r="AI16" s="185"/>
      <c r="AJ16" s="185"/>
      <c r="AK16" s="185" t="s">
        <v>887</v>
      </c>
      <c r="AL16" s="185">
        <v>15049314195</v>
      </c>
      <c r="AM16" s="185">
        <v>10</v>
      </c>
      <c r="AN16" s="185"/>
      <c r="AO16" s="185"/>
      <c r="AP16" s="186"/>
      <c r="AQ16" s="186"/>
      <c r="AR16" s="185"/>
      <c r="AS16" s="186" t="s">
        <v>379</v>
      </c>
      <c r="AT16" s="186" t="s">
        <v>386</v>
      </c>
      <c r="AU16" s="186" t="s">
        <v>877</v>
      </c>
      <c r="AV16" s="186" t="s">
        <v>379</v>
      </c>
      <c r="AW16" s="186" t="s">
        <v>386</v>
      </c>
      <c r="AX16" s="186" t="s">
        <v>694</v>
      </c>
      <c r="AY16" s="206" t="s">
        <v>960</v>
      </c>
      <c r="AZ16" s="206" t="s">
        <v>879</v>
      </c>
      <c r="BA16" s="206" t="s">
        <v>842</v>
      </c>
      <c r="BB16" s="185" t="s">
        <v>386</v>
      </c>
      <c r="BC16" s="185"/>
      <c r="BD16" s="185"/>
      <c r="BE16" s="185"/>
      <c r="BF16" s="185"/>
      <c r="BG16" s="185"/>
      <c r="BH16" s="185"/>
      <c r="BI16" s="185"/>
      <c r="BJ16" s="185"/>
      <c r="BK16" s="186" t="str">
        <f t="shared" si="0"/>
        <v/>
      </c>
      <c r="BL16" s="206" t="s">
        <v>386</v>
      </c>
      <c r="BM16" s="185" t="s">
        <v>387</v>
      </c>
      <c r="BN16" s="206" t="s">
        <v>845</v>
      </c>
      <c r="BO16" s="185" t="s">
        <v>394</v>
      </c>
      <c r="BP16" s="185"/>
      <c r="BQ16" s="185"/>
      <c r="BR16" s="206" t="s">
        <v>394</v>
      </c>
      <c r="BS16" s="185"/>
      <c r="BT16" s="206"/>
      <c r="BU16" s="206"/>
      <c r="BV16" s="206"/>
      <c r="BW16" s="186" t="s">
        <v>394</v>
      </c>
      <c r="BX16" s="186" t="s">
        <v>394</v>
      </c>
      <c r="BY16" s="185"/>
      <c r="BZ16" s="206"/>
      <c r="CA16" s="206" t="s">
        <v>386</v>
      </c>
      <c r="CB16" s="185" t="s">
        <v>387</v>
      </c>
      <c r="CC16" s="206" t="s">
        <v>846</v>
      </c>
      <c r="CD16" s="206" t="s">
        <v>386</v>
      </c>
      <c r="CE16" s="185" t="s">
        <v>387</v>
      </c>
      <c r="CF16" s="206" t="s">
        <v>846</v>
      </c>
      <c r="CG16" s="185" t="s">
        <v>394</v>
      </c>
      <c r="CH16" s="185"/>
      <c r="CI16" s="185"/>
      <c r="CJ16" s="185" t="s">
        <v>394</v>
      </c>
      <c r="CK16" s="185"/>
      <c r="CL16" s="185"/>
      <c r="CM16" s="186" t="s">
        <v>394</v>
      </c>
      <c r="CN16" s="185"/>
      <c r="CO16" s="185"/>
      <c r="CP16" s="206" t="s">
        <v>394</v>
      </c>
      <c r="CQ16" s="185"/>
      <c r="CR16" s="206"/>
      <c r="CS16" s="185" t="s">
        <v>889</v>
      </c>
      <c r="CT16" s="226"/>
      <c r="CU16" s="226"/>
      <c r="CV16" s="226"/>
      <c r="CW16" s="226"/>
      <c r="CY16" s="223">
        <f>Y16/10000</f>
        <v>6</v>
      </c>
      <c r="CZ16" s="223">
        <f>Z16/10000</f>
        <v>2.5</v>
      </c>
    </row>
    <row r="17" s="180" customFormat="1" ht="74" customHeight="1" spans="1:96">
      <c r="A17" s="187" t="s">
        <v>961</v>
      </c>
      <c r="B17" s="188" t="s">
        <v>293</v>
      </c>
      <c r="C17" s="188" t="s">
        <v>962</v>
      </c>
      <c r="D17" s="188" t="s">
        <v>482</v>
      </c>
      <c r="E17" s="187" t="s">
        <v>483</v>
      </c>
      <c r="F17" s="187" t="s">
        <v>484</v>
      </c>
      <c r="G17" s="188" t="s">
        <v>128</v>
      </c>
      <c r="H17" s="188"/>
      <c r="I17" s="188"/>
      <c r="J17" s="188"/>
      <c r="K17" s="188" t="s">
        <v>95</v>
      </c>
      <c r="L17" s="188"/>
      <c r="M17" s="188"/>
      <c r="N17" s="188" t="s">
        <v>485</v>
      </c>
      <c r="O17" s="188"/>
      <c r="P17" s="188"/>
      <c r="Q17" s="188"/>
      <c r="R17" s="188" t="s">
        <v>485</v>
      </c>
      <c r="S17" s="188" t="s">
        <v>386</v>
      </c>
      <c r="T17" s="187" t="s">
        <v>379</v>
      </c>
      <c r="U17" s="188"/>
      <c r="V17" s="188" t="s">
        <v>106</v>
      </c>
      <c r="W17" s="188"/>
      <c r="X17" s="188"/>
      <c r="Y17" s="188">
        <v>65000</v>
      </c>
      <c r="Z17" s="187">
        <v>40000</v>
      </c>
      <c r="AA17" s="187"/>
      <c r="AB17" s="187"/>
      <c r="AC17" s="187" t="s">
        <v>129</v>
      </c>
      <c r="AD17" s="188"/>
      <c r="AE17" s="187"/>
      <c r="AF17" s="187"/>
      <c r="AG17" s="188" t="s">
        <v>963</v>
      </c>
      <c r="AH17" s="188" t="s">
        <v>964</v>
      </c>
      <c r="AI17" s="188"/>
      <c r="AJ17" s="188"/>
      <c r="AK17" s="188" t="s">
        <v>965</v>
      </c>
      <c r="AL17" s="188">
        <v>13847179695</v>
      </c>
      <c r="AM17" s="188"/>
      <c r="AN17" s="188"/>
      <c r="AO17" s="188"/>
      <c r="AP17" s="188"/>
      <c r="AQ17" s="188"/>
      <c r="AR17" s="188"/>
      <c r="AS17" s="188"/>
      <c r="AT17" s="188"/>
      <c r="AU17" s="188"/>
      <c r="AV17" s="188"/>
      <c r="AW17" s="188" t="s">
        <v>379</v>
      </c>
      <c r="AX17" s="188"/>
      <c r="AY17" s="207" t="s">
        <v>943</v>
      </c>
      <c r="AZ17" s="207"/>
      <c r="BA17" s="207"/>
      <c r="BB17" s="187"/>
      <c r="BC17" s="187"/>
      <c r="BD17" s="187"/>
      <c r="BE17" s="187"/>
      <c r="BF17" s="187"/>
      <c r="BG17" s="187"/>
      <c r="BH17" s="187"/>
      <c r="BI17" s="187"/>
      <c r="BJ17" s="187"/>
      <c r="BK17" s="188"/>
      <c r="BL17" s="188" t="s">
        <v>379</v>
      </c>
      <c r="BM17" s="188"/>
      <c r="BN17" s="188"/>
      <c r="BO17" s="188"/>
      <c r="BP17" s="188"/>
      <c r="BQ17" s="188"/>
      <c r="BR17" s="207" t="s">
        <v>394</v>
      </c>
      <c r="BS17" s="188"/>
      <c r="BT17" s="188"/>
      <c r="BU17" s="188"/>
      <c r="BV17" s="188"/>
      <c r="BW17" s="207" t="s">
        <v>394</v>
      </c>
      <c r="BX17" s="207" t="s">
        <v>394</v>
      </c>
      <c r="BY17" s="188"/>
      <c r="BZ17" s="188"/>
      <c r="CA17" s="207" t="s">
        <v>394</v>
      </c>
      <c r="CB17" s="188"/>
      <c r="CC17" s="188"/>
      <c r="CD17" s="207" t="s">
        <v>394</v>
      </c>
      <c r="CE17" s="188"/>
      <c r="CF17" s="188"/>
      <c r="CG17" s="188" t="s">
        <v>394</v>
      </c>
      <c r="CH17" s="188"/>
      <c r="CI17" s="188"/>
      <c r="CJ17" s="188" t="s">
        <v>394</v>
      </c>
      <c r="CK17" s="188"/>
      <c r="CL17" s="188"/>
      <c r="CM17" s="188" t="s">
        <v>394</v>
      </c>
      <c r="CN17" s="188"/>
      <c r="CO17" s="188"/>
      <c r="CP17" s="188" t="s">
        <v>379</v>
      </c>
      <c r="CQ17" s="188"/>
      <c r="CR17" s="188"/>
    </row>
    <row r="18" s="180" customFormat="1" ht="74" customHeight="1" spans="1:96">
      <c r="A18" s="187" t="s">
        <v>966</v>
      </c>
      <c r="B18" s="188" t="s">
        <v>269</v>
      </c>
      <c r="C18" s="188" t="s">
        <v>967</v>
      </c>
      <c r="D18" s="188" t="s">
        <v>374</v>
      </c>
      <c r="E18" s="187" t="s">
        <v>503</v>
      </c>
      <c r="F18" s="187" t="s">
        <v>406</v>
      </c>
      <c r="G18" s="188" t="s">
        <v>128</v>
      </c>
      <c r="H18" s="188"/>
      <c r="I18" s="188"/>
      <c r="J18" s="188"/>
      <c r="K18" s="188" t="s">
        <v>14</v>
      </c>
      <c r="L18" s="188"/>
      <c r="M18" s="188"/>
      <c r="N18" s="188"/>
      <c r="O18" s="188"/>
      <c r="P18" s="188"/>
      <c r="Q18" s="188"/>
      <c r="R18" s="188"/>
      <c r="S18" s="188" t="s">
        <v>379</v>
      </c>
      <c r="T18" s="187" t="s">
        <v>386</v>
      </c>
      <c r="U18" s="188"/>
      <c r="V18" s="188" t="s">
        <v>15</v>
      </c>
      <c r="W18" s="188"/>
      <c r="X18" s="188"/>
      <c r="Y18" s="188">
        <v>11000</v>
      </c>
      <c r="Z18" s="187">
        <v>3000</v>
      </c>
      <c r="AA18" s="187"/>
      <c r="AB18" s="187"/>
      <c r="AC18" s="187" t="s">
        <v>129</v>
      </c>
      <c r="AD18" s="188"/>
      <c r="AE18" s="187"/>
      <c r="AF18" s="187"/>
      <c r="AG18" s="188" t="s">
        <v>270</v>
      </c>
      <c r="AH18" s="188" t="s">
        <v>968</v>
      </c>
      <c r="AI18" s="188"/>
      <c r="AJ18" s="188"/>
      <c r="AK18" s="188" t="s">
        <v>969</v>
      </c>
      <c r="AL18" s="201">
        <v>13704753826</v>
      </c>
      <c r="AM18" s="188"/>
      <c r="AN18" s="188"/>
      <c r="AO18" s="188"/>
      <c r="AP18" s="188"/>
      <c r="AQ18" s="188"/>
      <c r="AR18" s="188"/>
      <c r="AS18" s="188"/>
      <c r="AT18" s="188"/>
      <c r="AU18" s="188"/>
      <c r="AV18" s="188"/>
      <c r="AW18" s="188" t="s">
        <v>386</v>
      </c>
      <c r="AX18" s="188"/>
      <c r="AY18" s="207" t="s">
        <v>970</v>
      </c>
      <c r="AZ18" s="207"/>
      <c r="BA18" s="207"/>
      <c r="BB18" s="187"/>
      <c r="BC18" s="187"/>
      <c r="BD18" s="187"/>
      <c r="BE18" s="187"/>
      <c r="BF18" s="187"/>
      <c r="BG18" s="187"/>
      <c r="BH18" s="187"/>
      <c r="BI18" s="187"/>
      <c r="BJ18" s="187"/>
      <c r="BK18" s="188"/>
      <c r="BL18" s="188" t="s">
        <v>379</v>
      </c>
      <c r="BM18" s="188"/>
      <c r="BN18" s="188"/>
      <c r="BO18" s="188"/>
      <c r="BP18" s="188"/>
      <c r="BQ18" s="188"/>
      <c r="BR18" s="188" t="s">
        <v>386</v>
      </c>
      <c r="BS18" s="188"/>
      <c r="BT18" s="188"/>
      <c r="BU18" s="188"/>
      <c r="BV18" s="188"/>
      <c r="BW18" s="207" t="s">
        <v>394</v>
      </c>
      <c r="BX18" s="207" t="s">
        <v>394</v>
      </c>
      <c r="BY18" s="188"/>
      <c r="BZ18" s="188"/>
      <c r="CA18" s="207" t="s">
        <v>394</v>
      </c>
      <c r="CB18" s="188"/>
      <c r="CC18" s="188"/>
      <c r="CD18" s="207" t="s">
        <v>394</v>
      </c>
      <c r="CE18" s="188"/>
      <c r="CF18" s="188"/>
      <c r="CG18" s="188" t="s">
        <v>394</v>
      </c>
      <c r="CH18" s="188"/>
      <c r="CI18" s="188"/>
      <c r="CJ18" s="188" t="s">
        <v>394</v>
      </c>
      <c r="CK18" s="188"/>
      <c r="CL18" s="188"/>
      <c r="CM18" s="188" t="s">
        <v>394</v>
      </c>
      <c r="CN18" s="188"/>
      <c r="CO18" s="188"/>
      <c r="CP18" s="188" t="s">
        <v>394</v>
      </c>
      <c r="CQ18" s="188"/>
      <c r="CR18" s="188"/>
    </row>
    <row r="19" s="180" customFormat="1" ht="74" customHeight="1" spans="1:96">
      <c r="A19" s="187" t="s">
        <v>971</v>
      </c>
      <c r="B19" s="188" t="s">
        <v>272</v>
      </c>
      <c r="C19" s="188" t="s">
        <v>557</v>
      </c>
      <c r="D19" s="188" t="s">
        <v>460</v>
      </c>
      <c r="E19" s="187" t="s">
        <v>461</v>
      </c>
      <c r="F19" s="187" t="s">
        <v>462</v>
      </c>
      <c r="G19" s="188" t="s">
        <v>128</v>
      </c>
      <c r="H19" s="188"/>
      <c r="I19" s="188"/>
      <c r="J19" s="188"/>
      <c r="K19" s="188" t="s">
        <v>14</v>
      </c>
      <c r="L19" s="188"/>
      <c r="M19" s="188"/>
      <c r="N19" s="188"/>
      <c r="O19" s="188"/>
      <c r="P19" s="188"/>
      <c r="Q19" s="188"/>
      <c r="R19" s="188"/>
      <c r="S19" s="188" t="s">
        <v>379</v>
      </c>
      <c r="T19" s="187" t="s">
        <v>386</v>
      </c>
      <c r="U19" s="188"/>
      <c r="V19" s="188" t="s">
        <v>15</v>
      </c>
      <c r="W19" s="188"/>
      <c r="X19" s="188"/>
      <c r="Y19" s="188">
        <v>33000</v>
      </c>
      <c r="Z19" s="187">
        <v>10000</v>
      </c>
      <c r="AA19" s="187"/>
      <c r="AB19" s="187"/>
      <c r="AC19" s="187" t="s">
        <v>129</v>
      </c>
      <c r="AD19" s="188"/>
      <c r="AE19" s="187"/>
      <c r="AF19" s="187"/>
      <c r="AG19" s="188" t="s">
        <v>273</v>
      </c>
      <c r="AH19" s="201" t="s">
        <v>972</v>
      </c>
      <c r="AI19" s="188"/>
      <c r="AJ19" s="188"/>
      <c r="AK19" s="188" t="s">
        <v>973</v>
      </c>
      <c r="AL19" s="188" t="s">
        <v>974</v>
      </c>
      <c r="AM19" s="188"/>
      <c r="AN19" s="188"/>
      <c r="AO19" s="188"/>
      <c r="AP19" s="188"/>
      <c r="AQ19" s="188"/>
      <c r="AR19" s="188"/>
      <c r="AS19" s="188"/>
      <c r="AT19" s="188"/>
      <c r="AU19" s="188"/>
      <c r="AV19" s="188"/>
      <c r="AW19" s="188" t="s">
        <v>386</v>
      </c>
      <c r="AX19" s="188"/>
      <c r="AY19" s="211" t="s">
        <v>945</v>
      </c>
      <c r="AZ19" s="207"/>
      <c r="BA19" s="207"/>
      <c r="BB19" s="187"/>
      <c r="BC19" s="187"/>
      <c r="BD19" s="187"/>
      <c r="BE19" s="187"/>
      <c r="BF19" s="187"/>
      <c r="BG19" s="187"/>
      <c r="BH19" s="187"/>
      <c r="BI19" s="187"/>
      <c r="BJ19" s="187"/>
      <c r="BK19" s="188"/>
      <c r="BL19" s="188" t="s">
        <v>386</v>
      </c>
      <c r="BM19" s="188"/>
      <c r="BN19" s="188"/>
      <c r="BO19" s="188"/>
      <c r="BP19" s="188"/>
      <c r="BQ19" s="188"/>
      <c r="BR19" s="188" t="s">
        <v>394</v>
      </c>
      <c r="BS19" s="188"/>
      <c r="BT19" s="188"/>
      <c r="BU19" s="188"/>
      <c r="BV19" s="188"/>
      <c r="BW19" s="188" t="s">
        <v>394</v>
      </c>
      <c r="BX19" s="188" t="s">
        <v>394</v>
      </c>
      <c r="BY19" s="188"/>
      <c r="BZ19" s="188"/>
      <c r="CA19" s="207" t="s">
        <v>394</v>
      </c>
      <c r="CB19" s="188"/>
      <c r="CC19" s="188"/>
      <c r="CD19" s="207" t="s">
        <v>394</v>
      </c>
      <c r="CE19" s="188"/>
      <c r="CF19" s="188"/>
      <c r="CG19" s="188"/>
      <c r="CH19" s="188"/>
      <c r="CI19" s="188"/>
      <c r="CJ19" s="188"/>
      <c r="CK19" s="188"/>
      <c r="CL19" s="188"/>
      <c r="CM19" s="188"/>
      <c r="CN19" s="188"/>
      <c r="CO19" s="188"/>
      <c r="CP19" s="207" t="s">
        <v>394</v>
      </c>
      <c r="CQ19" s="188"/>
      <c r="CR19" s="188"/>
    </row>
    <row r="20" s="180" customFormat="1" ht="74" customHeight="1" spans="1:96">
      <c r="A20" s="187" t="s">
        <v>975</v>
      </c>
      <c r="B20" s="188" t="s">
        <v>275</v>
      </c>
      <c r="C20" s="188" t="s">
        <v>557</v>
      </c>
      <c r="D20" s="188" t="s">
        <v>439</v>
      </c>
      <c r="E20" s="187" t="s">
        <v>440</v>
      </c>
      <c r="F20" s="187" t="s">
        <v>707</v>
      </c>
      <c r="G20" s="188" t="s">
        <v>128</v>
      </c>
      <c r="H20" s="188"/>
      <c r="I20" s="188"/>
      <c r="J20" s="188"/>
      <c r="K20" s="188" t="s">
        <v>14</v>
      </c>
      <c r="L20" s="188"/>
      <c r="M20" s="188"/>
      <c r="N20" s="188"/>
      <c r="O20" s="188"/>
      <c r="P20" s="188"/>
      <c r="Q20" s="188"/>
      <c r="R20" s="188"/>
      <c r="S20" s="188" t="s">
        <v>379</v>
      </c>
      <c r="T20" s="187" t="s">
        <v>386</v>
      </c>
      <c r="U20" s="188"/>
      <c r="V20" s="188" t="s">
        <v>15</v>
      </c>
      <c r="W20" s="188"/>
      <c r="X20" s="188"/>
      <c r="Y20" s="188">
        <v>200000</v>
      </c>
      <c r="Z20" s="187">
        <v>100000</v>
      </c>
      <c r="AA20" s="187"/>
      <c r="AB20" s="187"/>
      <c r="AC20" s="187" t="s">
        <v>129</v>
      </c>
      <c r="AD20" s="188"/>
      <c r="AE20" s="187"/>
      <c r="AF20" s="187"/>
      <c r="AG20" s="188" t="s">
        <v>276</v>
      </c>
      <c r="AH20" s="201" t="s">
        <v>976</v>
      </c>
      <c r="AI20" s="188"/>
      <c r="AJ20" s="188"/>
      <c r="AK20" s="188" t="s">
        <v>977</v>
      </c>
      <c r="AL20" s="188">
        <v>15986707060</v>
      </c>
      <c r="AM20" s="188"/>
      <c r="AN20" s="188"/>
      <c r="AO20" s="188"/>
      <c r="AP20" s="188"/>
      <c r="AQ20" s="188"/>
      <c r="AR20" s="188"/>
      <c r="AS20" s="188"/>
      <c r="AT20" s="188"/>
      <c r="AU20" s="188"/>
      <c r="AV20" s="188"/>
      <c r="AW20" s="188" t="s">
        <v>386</v>
      </c>
      <c r="AX20" s="188"/>
      <c r="AY20" s="211" t="s">
        <v>946</v>
      </c>
      <c r="AZ20" s="207"/>
      <c r="BA20" s="207"/>
      <c r="BB20" s="187"/>
      <c r="BC20" s="187"/>
      <c r="BD20" s="187"/>
      <c r="BE20" s="187"/>
      <c r="BF20" s="187"/>
      <c r="BG20" s="187"/>
      <c r="BH20" s="187"/>
      <c r="BI20" s="187"/>
      <c r="BJ20" s="187"/>
      <c r="BK20" s="188"/>
      <c r="BL20" s="188" t="s">
        <v>386</v>
      </c>
      <c r="BM20" s="188"/>
      <c r="BN20" s="188"/>
      <c r="BO20" s="188"/>
      <c r="BP20" s="188"/>
      <c r="BQ20" s="188"/>
      <c r="BR20" s="188" t="s">
        <v>386</v>
      </c>
      <c r="BS20" s="188"/>
      <c r="BT20" s="188"/>
      <c r="BU20" s="188"/>
      <c r="BV20" s="188"/>
      <c r="BW20" s="188" t="s">
        <v>386</v>
      </c>
      <c r="BX20" s="188" t="s">
        <v>386</v>
      </c>
      <c r="BY20" s="188"/>
      <c r="BZ20" s="188"/>
      <c r="CA20" s="188" t="s">
        <v>386</v>
      </c>
      <c r="CB20" s="188"/>
      <c r="CC20" s="188"/>
      <c r="CD20" s="188" t="s">
        <v>386</v>
      </c>
      <c r="CE20" s="188"/>
      <c r="CF20" s="188"/>
      <c r="CG20" s="188"/>
      <c r="CH20" s="188"/>
      <c r="CI20" s="188"/>
      <c r="CJ20" s="188"/>
      <c r="CK20" s="188"/>
      <c r="CL20" s="188"/>
      <c r="CM20" s="188"/>
      <c r="CN20" s="188"/>
      <c r="CO20" s="188"/>
      <c r="CP20" s="207" t="s">
        <v>394</v>
      </c>
      <c r="CQ20" s="188"/>
      <c r="CR20" s="188"/>
    </row>
    <row r="21" s="180" customFormat="1" ht="74" customHeight="1" spans="1:96">
      <c r="A21" s="187" t="s">
        <v>978</v>
      </c>
      <c r="B21" s="188" t="s">
        <v>278</v>
      </c>
      <c r="C21" s="188" t="s">
        <v>557</v>
      </c>
      <c r="D21" s="188" t="s">
        <v>439</v>
      </c>
      <c r="E21" s="187" t="s">
        <v>440</v>
      </c>
      <c r="F21" s="187" t="s">
        <v>707</v>
      </c>
      <c r="G21" s="188" t="s">
        <v>128</v>
      </c>
      <c r="H21" s="188"/>
      <c r="I21" s="188"/>
      <c r="J21" s="188"/>
      <c r="K21" s="188" t="s">
        <v>14</v>
      </c>
      <c r="L21" s="188"/>
      <c r="M21" s="188"/>
      <c r="N21" s="188"/>
      <c r="O21" s="188"/>
      <c r="P21" s="188"/>
      <c r="Q21" s="188"/>
      <c r="R21" s="188"/>
      <c r="S21" s="188" t="s">
        <v>379</v>
      </c>
      <c r="T21" s="187" t="s">
        <v>386</v>
      </c>
      <c r="U21" s="188"/>
      <c r="V21" s="188" t="s">
        <v>15</v>
      </c>
      <c r="W21" s="188"/>
      <c r="X21" s="188"/>
      <c r="Y21" s="188">
        <v>420000</v>
      </c>
      <c r="Z21" s="187">
        <f>150000-1500+4000-2500</f>
        <v>150000</v>
      </c>
      <c r="AA21" s="187"/>
      <c r="AB21" s="187"/>
      <c r="AC21" s="187" t="s">
        <v>129</v>
      </c>
      <c r="AD21" s="188"/>
      <c r="AE21" s="187"/>
      <c r="AF21" s="187"/>
      <c r="AG21" s="188" t="s">
        <v>279</v>
      </c>
      <c r="AH21" s="201" t="s">
        <v>979</v>
      </c>
      <c r="AI21" s="188"/>
      <c r="AJ21" s="188"/>
      <c r="AK21" s="188" t="s">
        <v>980</v>
      </c>
      <c r="AL21" s="188">
        <v>13537748319</v>
      </c>
      <c r="AM21" s="188"/>
      <c r="AN21" s="188"/>
      <c r="AO21" s="188"/>
      <c r="AP21" s="188"/>
      <c r="AQ21" s="188"/>
      <c r="AR21" s="188"/>
      <c r="AS21" s="188"/>
      <c r="AT21" s="188"/>
      <c r="AU21" s="188"/>
      <c r="AV21" s="188"/>
      <c r="AW21" s="188" t="s">
        <v>386</v>
      </c>
      <c r="AX21" s="188"/>
      <c r="AY21" s="211" t="s">
        <v>946</v>
      </c>
      <c r="AZ21" s="207"/>
      <c r="BA21" s="207"/>
      <c r="BB21" s="187"/>
      <c r="BC21" s="187"/>
      <c r="BD21" s="187"/>
      <c r="BE21" s="187"/>
      <c r="BF21" s="187"/>
      <c r="BG21" s="187"/>
      <c r="BH21" s="187"/>
      <c r="BI21" s="187"/>
      <c r="BJ21" s="187"/>
      <c r="BK21" s="188"/>
      <c r="BL21" s="188" t="s">
        <v>386</v>
      </c>
      <c r="BM21" s="188"/>
      <c r="BN21" s="188"/>
      <c r="BO21" s="188"/>
      <c r="BP21" s="188"/>
      <c r="BQ21" s="188"/>
      <c r="BR21" s="188" t="s">
        <v>386</v>
      </c>
      <c r="BS21" s="188"/>
      <c r="BT21" s="188"/>
      <c r="BU21" s="188"/>
      <c r="BV21" s="188"/>
      <c r="BW21" s="188" t="s">
        <v>386</v>
      </c>
      <c r="BX21" s="188" t="s">
        <v>386</v>
      </c>
      <c r="BY21" s="188"/>
      <c r="BZ21" s="188"/>
      <c r="CA21" s="188" t="s">
        <v>386</v>
      </c>
      <c r="CB21" s="188"/>
      <c r="CC21" s="188"/>
      <c r="CD21" s="188" t="s">
        <v>386</v>
      </c>
      <c r="CE21" s="188"/>
      <c r="CF21" s="188"/>
      <c r="CG21" s="188"/>
      <c r="CH21" s="188"/>
      <c r="CI21" s="188"/>
      <c r="CJ21" s="188"/>
      <c r="CK21" s="188"/>
      <c r="CL21" s="188"/>
      <c r="CM21" s="188"/>
      <c r="CN21" s="188"/>
      <c r="CO21" s="188"/>
      <c r="CP21" s="207" t="s">
        <v>394</v>
      </c>
      <c r="CQ21" s="188"/>
      <c r="CR21" s="188"/>
    </row>
    <row r="22" s="180" customFormat="1" ht="74" customHeight="1" spans="1:96">
      <c r="A22" s="187" t="s">
        <v>981</v>
      </c>
      <c r="B22" s="188" t="s">
        <v>281</v>
      </c>
      <c r="C22" s="188" t="s">
        <v>557</v>
      </c>
      <c r="D22" s="188" t="s">
        <v>396</v>
      </c>
      <c r="E22" s="187" t="s">
        <v>397</v>
      </c>
      <c r="F22" s="187" t="s">
        <v>406</v>
      </c>
      <c r="G22" s="188" t="s">
        <v>128</v>
      </c>
      <c r="H22" s="188"/>
      <c r="I22" s="188"/>
      <c r="J22" s="188"/>
      <c r="K22" s="188" t="s">
        <v>14</v>
      </c>
      <c r="L22" s="188"/>
      <c r="M22" s="188"/>
      <c r="N22" s="188"/>
      <c r="O22" s="188"/>
      <c r="P22" s="188"/>
      <c r="Q22" s="188"/>
      <c r="R22" s="188"/>
      <c r="S22" s="188" t="s">
        <v>379</v>
      </c>
      <c r="T22" s="187" t="s">
        <v>386</v>
      </c>
      <c r="U22" s="188"/>
      <c r="V22" s="188" t="s">
        <v>15</v>
      </c>
      <c r="W22" s="188"/>
      <c r="X22" s="188"/>
      <c r="Y22" s="188">
        <v>19500</v>
      </c>
      <c r="Z22" s="187">
        <v>10000</v>
      </c>
      <c r="AA22" s="187"/>
      <c r="AB22" s="187"/>
      <c r="AC22" s="187" t="s">
        <v>129</v>
      </c>
      <c r="AD22" s="188"/>
      <c r="AE22" s="187"/>
      <c r="AF22" s="187"/>
      <c r="AG22" s="188" t="s">
        <v>282</v>
      </c>
      <c r="AH22" s="201" t="s">
        <v>982</v>
      </c>
      <c r="AI22" s="188"/>
      <c r="AJ22" s="188"/>
      <c r="AK22" s="188" t="s">
        <v>983</v>
      </c>
      <c r="AL22" s="188">
        <v>13955054738</v>
      </c>
      <c r="AM22" s="188"/>
      <c r="AN22" s="188"/>
      <c r="AO22" s="188"/>
      <c r="AP22" s="188"/>
      <c r="AQ22" s="188"/>
      <c r="AR22" s="188"/>
      <c r="AS22" s="188"/>
      <c r="AT22" s="188"/>
      <c r="AU22" s="188"/>
      <c r="AV22" s="188"/>
      <c r="AW22" s="188" t="s">
        <v>386</v>
      </c>
      <c r="AX22" s="188"/>
      <c r="AY22" s="211" t="s">
        <v>947</v>
      </c>
      <c r="AZ22" s="207"/>
      <c r="BA22" s="207"/>
      <c r="BB22" s="187"/>
      <c r="BC22" s="187"/>
      <c r="BD22" s="187"/>
      <c r="BE22" s="187"/>
      <c r="BF22" s="187"/>
      <c r="BG22" s="187"/>
      <c r="BH22" s="187"/>
      <c r="BI22" s="187"/>
      <c r="BJ22" s="187"/>
      <c r="BK22" s="188"/>
      <c r="BL22" s="188" t="s">
        <v>386</v>
      </c>
      <c r="BM22" s="188"/>
      <c r="BN22" s="188"/>
      <c r="BO22" s="188"/>
      <c r="BP22" s="188"/>
      <c r="BQ22" s="188"/>
      <c r="BR22" s="188" t="s">
        <v>386</v>
      </c>
      <c r="BS22" s="188"/>
      <c r="BT22" s="188"/>
      <c r="BU22" s="188"/>
      <c r="BV22" s="188"/>
      <c r="BW22" s="188" t="s">
        <v>386</v>
      </c>
      <c r="BX22" s="188" t="s">
        <v>386</v>
      </c>
      <c r="BY22" s="188"/>
      <c r="BZ22" s="188"/>
      <c r="CA22" s="188" t="s">
        <v>386</v>
      </c>
      <c r="CB22" s="188"/>
      <c r="CC22" s="188"/>
      <c r="CD22" s="188" t="s">
        <v>386</v>
      </c>
      <c r="CE22" s="188"/>
      <c r="CF22" s="188"/>
      <c r="CG22" s="188"/>
      <c r="CH22" s="188"/>
      <c r="CI22" s="188"/>
      <c r="CJ22" s="188"/>
      <c r="CK22" s="188"/>
      <c r="CL22" s="188"/>
      <c r="CM22" s="188"/>
      <c r="CN22" s="188"/>
      <c r="CO22" s="188"/>
      <c r="CP22" s="207" t="s">
        <v>394</v>
      </c>
      <c r="CQ22" s="188"/>
      <c r="CR22" s="188"/>
    </row>
    <row r="23" s="180" customFormat="1" ht="74" customHeight="1" spans="1:96">
      <c r="A23" s="187" t="s">
        <v>971</v>
      </c>
      <c r="B23" s="188" t="s">
        <v>284</v>
      </c>
      <c r="C23" s="187" t="s">
        <v>557</v>
      </c>
      <c r="D23" s="188" t="s">
        <v>374</v>
      </c>
      <c r="E23" s="187" t="s">
        <v>414</v>
      </c>
      <c r="F23" s="187" t="s">
        <v>406</v>
      </c>
      <c r="G23" s="188" t="s">
        <v>133</v>
      </c>
      <c r="H23" s="188"/>
      <c r="I23" s="188"/>
      <c r="J23" s="188"/>
      <c r="K23" s="188"/>
      <c r="L23" s="188"/>
      <c r="M23" s="188"/>
      <c r="N23" s="188"/>
      <c r="O23" s="188"/>
      <c r="P23" s="188"/>
      <c r="Q23" s="188"/>
      <c r="R23" s="188"/>
      <c r="S23" s="188"/>
      <c r="T23" s="187"/>
      <c r="U23" s="188"/>
      <c r="V23" s="187" t="s">
        <v>69</v>
      </c>
      <c r="W23" s="188"/>
      <c r="X23" s="188"/>
      <c r="Y23" s="188">
        <v>5300</v>
      </c>
      <c r="Z23" s="187">
        <v>1500</v>
      </c>
      <c r="AA23" s="187"/>
      <c r="AB23" s="187"/>
      <c r="AC23" s="187" t="s">
        <v>129</v>
      </c>
      <c r="AD23" s="188"/>
      <c r="AE23" s="187"/>
      <c r="AF23" s="187"/>
      <c r="AG23" s="188" t="s">
        <v>285</v>
      </c>
      <c r="AH23" s="201" t="s">
        <v>984</v>
      </c>
      <c r="AI23" s="188"/>
      <c r="AJ23" s="188"/>
      <c r="AK23" s="187" t="s">
        <v>414</v>
      </c>
      <c r="AL23" s="187">
        <v>13848529557</v>
      </c>
      <c r="AM23" s="188"/>
      <c r="AN23" s="188"/>
      <c r="AO23" s="188"/>
      <c r="AP23" s="188"/>
      <c r="AQ23" s="188"/>
      <c r="AR23" s="188"/>
      <c r="AS23" s="188"/>
      <c r="AT23" s="188"/>
      <c r="AU23" s="188"/>
      <c r="AV23" s="188"/>
      <c r="AW23" s="188" t="s">
        <v>386</v>
      </c>
      <c r="AX23" s="188"/>
      <c r="AY23" s="207" t="s">
        <v>948</v>
      </c>
      <c r="AZ23" s="207"/>
      <c r="BA23" s="207"/>
      <c r="BB23" s="187"/>
      <c r="BC23" s="187"/>
      <c r="BD23" s="187"/>
      <c r="BE23" s="187"/>
      <c r="BF23" s="187"/>
      <c r="BG23" s="187"/>
      <c r="BH23" s="187"/>
      <c r="BI23" s="187"/>
      <c r="BJ23" s="187"/>
      <c r="BK23" s="188"/>
      <c r="BL23" s="188" t="s">
        <v>386</v>
      </c>
      <c r="BM23" s="188"/>
      <c r="BN23" s="188"/>
      <c r="BO23" s="188"/>
      <c r="BP23" s="188"/>
      <c r="BQ23" s="188"/>
      <c r="BR23" s="188" t="s">
        <v>394</v>
      </c>
      <c r="BS23" s="188"/>
      <c r="BT23" s="188"/>
      <c r="BU23" s="188"/>
      <c r="BV23" s="188"/>
      <c r="BW23" s="188" t="s">
        <v>394</v>
      </c>
      <c r="BX23" s="188" t="s">
        <v>394</v>
      </c>
      <c r="BY23" s="188"/>
      <c r="BZ23" s="188"/>
      <c r="CA23" s="188" t="s">
        <v>394</v>
      </c>
      <c r="CB23" s="188"/>
      <c r="CC23" s="188"/>
      <c r="CD23" s="188" t="s">
        <v>394</v>
      </c>
      <c r="CE23" s="188"/>
      <c r="CF23" s="188"/>
      <c r="CG23" s="188"/>
      <c r="CH23" s="188"/>
      <c r="CI23" s="188"/>
      <c r="CJ23" s="188"/>
      <c r="CK23" s="188"/>
      <c r="CL23" s="188"/>
      <c r="CM23" s="188"/>
      <c r="CN23" s="188"/>
      <c r="CO23" s="188"/>
      <c r="CP23" s="188" t="s">
        <v>394</v>
      </c>
      <c r="CQ23" s="188"/>
      <c r="CR23" s="188"/>
    </row>
    <row r="24" s="180" customFormat="1" ht="74" customHeight="1" spans="1:96">
      <c r="A24" s="187" t="s">
        <v>985</v>
      </c>
      <c r="B24" s="188" t="s">
        <v>287</v>
      </c>
      <c r="C24" s="188"/>
      <c r="D24" s="188" t="s">
        <v>460</v>
      </c>
      <c r="E24" s="187" t="s">
        <v>461</v>
      </c>
      <c r="F24" s="187" t="s">
        <v>462</v>
      </c>
      <c r="G24" s="188"/>
      <c r="H24" s="188"/>
      <c r="I24" s="188"/>
      <c r="J24" s="188"/>
      <c r="K24" s="188"/>
      <c r="L24" s="188"/>
      <c r="M24" s="188"/>
      <c r="N24" s="188"/>
      <c r="O24" s="188"/>
      <c r="P24" s="188"/>
      <c r="Q24" s="188"/>
      <c r="R24" s="188"/>
      <c r="S24" s="188"/>
      <c r="T24" s="187"/>
      <c r="U24" s="188"/>
      <c r="V24" s="188" t="s">
        <v>57</v>
      </c>
      <c r="W24" s="188"/>
      <c r="X24" s="188"/>
      <c r="Y24" s="188">
        <v>12000</v>
      </c>
      <c r="Z24" s="187">
        <v>3000</v>
      </c>
      <c r="AA24" s="187"/>
      <c r="AB24" s="187"/>
      <c r="AC24" s="187" t="s">
        <v>129</v>
      </c>
      <c r="AD24" s="188"/>
      <c r="AE24" s="187"/>
      <c r="AF24" s="187"/>
      <c r="AG24" s="188"/>
      <c r="AH24" s="201"/>
      <c r="AI24" s="188"/>
      <c r="AJ24" s="188"/>
      <c r="AK24" s="188"/>
      <c r="AL24" s="188"/>
      <c r="AM24" s="188"/>
      <c r="AN24" s="188"/>
      <c r="AO24" s="188"/>
      <c r="AP24" s="188"/>
      <c r="AQ24" s="188"/>
      <c r="AR24" s="188"/>
      <c r="AS24" s="188"/>
      <c r="AT24" s="188"/>
      <c r="AU24" s="188"/>
      <c r="AV24" s="188"/>
      <c r="AW24" s="188" t="s">
        <v>379</v>
      </c>
      <c r="AX24" s="188"/>
      <c r="AY24" s="207" t="s">
        <v>686</v>
      </c>
      <c r="AZ24" s="207"/>
      <c r="BA24" s="207"/>
      <c r="BB24" s="187"/>
      <c r="BC24" s="187"/>
      <c r="BD24" s="187"/>
      <c r="BE24" s="187"/>
      <c r="BF24" s="187"/>
      <c r="BG24" s="187"/>
      <c r="BH24" s="187"/>
      <c r="BI24" s="187"/>
      <c r="BJ24" s="187"/>
      <c r="BK24" s="188"/>
      <c r="BL24" s="188" t="s">
        <v>379</v>
      </c>
      <c r="BM24" s="188"/>
      <c r="BN24" s="188"/>
      <c r="BO24" s="188"/>
      <c r="BP24" s="188"/>
      <c r="BQ24" s="188"/>
      <c r="BR24" s="188" t="s">
        <v>394</v>
      </c>
      <c r="BS24" s="188"/>
      <c r="BT24" s="188"/>
      <c r="BU24" s="188"/>
      <c r="BV24" s="188"/>
      <c r="BW24" s="188" t="s">
        <v>394</v>
      </c>
      <c r="BX24" s="188" t="s">
        <v>394</v>
      </c>
      <c r="BY24" s="188"/>
      <c r="BZ24" s="188"/>
      <c r="CA24" s="188" t="s">
        <v>394</v>
      </c>
      <c r="CB24" s="188"/>
      <c r="CC24" s="188"/>
      <c r="CD24" s="188" t="s">
        <v>394</v>
      </c>
      <c r="CE24" s="188"/>
      <c r="CF24" s="188"/>
      <c r="CG24" s="188"/>
      <c r="CH24" s="188"/>
      <c r="CI24" s="188"/>
      <c r="CJ24" s="188"/>
      <c r="CK24" s="188"/>
      <c r="CL24" s="188"/>
      <c r="CM24" s="188"/>
      <c r="CN24" s="188"/>
      <c r="CO24" s="188"/>
      <c r="CP24" s="188" t="s">
        <v>394</v>
      </c>
      <c r="CQ24" s="188"/>
      <c r="CR24" s="188"/>
    </row>
    <row r="25" s="180" customFormat="1" ht="74" customHeight="1" spans="1:96">
      <c r="A25" s="187" t="s">
        <v>986</v>
      </c>
      <c r="B25" s="188" t="s">
        <v>290</v>
      </c>
      <c r="C25" s="188" t="s">
        <v>557</v>
      </c>
      <c r="D25" s="188" t="s">
        <v>439</v>
      </c>
      <c r="E25" s="187" t="s">
        <v>440</v>
      </c>
      <c r="F25" s="187" t="s">
        <v>707</v>
      </c>
      <c r="G25" s="188" t="s">
        <v>133</v>
      </c>
      <c r="H25" s="188"/>
      <c r="I25" s="188"/>
      <c r="J25" s="188"/>
      <c r="K25" s="188" t="s">
        <v>14</v>
      </c>
      <c r="L25" s="188"/>
      <c r="M25" s="188"/>
      <c r="N25" s="188"/>
      <c r="O25" s="188"/>
      <c r="P25" s="188"/>
      <c r="Q25" s="188"/>
      <c r="R25" s="188"/>
      <c r="S25" s="188" t="s">
        <v>379</v>
      </c>
      <c r="T25" s="187" t="s">
        <v>386</v>
      </c>
      <c r="U25" s="188"/>
      <c r="V25" s="188" t="s">
        <v>15</v>
      </c>
      <c r="W25" s="188"/>
      <c r="X25" s="188"/>
      <c r="Y25" s="188">
        <v>18000</v>
      </c>
      <c r="Z25" s="187">
        <f>10000+2500</f>
        <v>12500</v>
      </c>
      <c r="AA25" s="187"/>
      <c r="AB25" s="187"/>
      <c r="AC25" s="187" t="s">
        <v>129</v>
      </c>
      <c r="AD25" s="188"/>
      <c r="AE25" s="187"/>
      <c r="AF25" s="187"/>
      <c r="AG25" s="188" t="s">
        <v>291</v>
      </c>
      <c r="AH25" s="201" t="s">
        <v>987</v>
      </c>
      <c r="AI25" s="188"/>
      <c r="AJ25" s="188"/>
      <c r="AK25" s="188" t="s">
        <v>988</v>
      </c>
      <c r="AL25" s="188">
        <v>18703239999</v>
      </c>
      <c r="AM25" s="188"/>
      <c r="AN25" s="188"/>
      <c r="AO25" s="188"/>
      <c r="AP25" s="188"/>
      <c r="AQ25" s="188"/>
      <c r="AR25" s="188"/>
      <c r="AS25" s="188"/>
      <c r="AT25" s="188"/>
      <c r="AU25" s="188"/>
      <c r="AV25" s="188"/>
      <c r="AW25" s="188" t="s">
        <v>386</v>
      </c>
      <c r="AX25" s="188"/>
      <c r="AY25" s="211" t="s">
        <v>989</v>
      </c>
      <c r="AZ25" s="207"/>
      <c r="BA25" s="207"/>
      <c r="BB25" s="187"/>
      <c r="BC25" s="187"/>
      <c r="BD25" s="187"/>
      <c r="BE25" s="187"/>
      <c r="BF25" s="187"/>
      <c r="BG25" s="187"/>
      <c r="BH25" s="187"/>
      <c r="BI25" s="187"/>
      <c r="BJ25" s="187"/>
      <c r="BK25" s="188"/>
      <c r="BL25" s="188" t="s">
        <v>386</v>
      </c>
      <c r="BM25" s="188"/>
      <c r="BN25" s="188"/>
      <c r="BO25" s="188"/>
      <c r="BP25" s="188"/>
      <c r="BQ25" s="188"/>
      <c r="BR25" s="188" t="s">
        <v>394</v>
      </c>
      <c r="BS25" s="188"/>
      <c r="BT25" s="188"/>
      <c r="BU25" s="188"/>
      <c r="BV25" s="188"/>
      <c r="BW25" s="188" t="s">
        <v>394</v>
      </c>
      <c r="BX25" s="188" t="s">
        <v>394</v>
      </c>
      <c r="BY25" s="188"/>
      <c r="BZ25" s="188"/>
      <c r="CA25" s="188" t="s">
        <v>386</v>
      </c>
      <c r="CB25" s="188"/>
      <c r="CC25" s="188"/>
      <c r="CD25" s="188" t="s">
        <v>386</v>
      </c>
      <c r="CE25" s="188"/>
      <c r="CF25" s="188"/>
      <c r="CG25" s="188"/>
      <c r="CH25" s="188"/>
      <c r="CI25" s="188"/>
      <c r="CJ25" s="188"/>
      <c r="CK25" s="188"/>
      <c r="CL25" s="188"/>
      <c r="CM25" s="188"/>
      <c r="CN25" s="188"/>
      <c r="CO25" s="188"/>
      <c r="CP25" s="207" t="s">
        <v>394</v>
      </c>
      <c r="CQ25" s="188"/>
      <c r="CR25" s="188"/>
    </row>
    <row r="26" s="183" customFormat="1" ht="40" customHeight="1" spans="1:96">
      <c r="A26" s="193"/>
      <c r="B26" s="193" t="s">
        <v>295</v>
      </c>
      <c r="C26" s="193"/>
      <c r="D26" s="193"/>
      <c r="E26" s="193"/>
      <c r="F26" s="193"/>
      <c r="G26" s="193"/>
      <c r="H26" s="193"/>
      <c r="I26" s="193"/>
      <c r="J26" s="193"/>
      <c r="K26" s="193"/>
      <c r="L26" s="193"/>
      <c r="M26" s="193"/>
      <c r="N26" s="193"/>
      <c r="O26" s="193"/>
      <c r="P26" s="193"/>
      <c r="Q26" s="193"/>
      <c r="R26" s="193"/>
      <c r="S26" s="193"/>
      <c r="T26" s="193"/>
      <c r="U26" s="193"/>
      <c r="V26" s="193"/>
      <c r="W26" s="193"/>
      <c r="X26" s="193"/>
      <c r="Y26" s="197">
        <f>SUBTOTAL(9,Y8:Y25)/10000</f>
        <v>127.646269</v>
      </c>
      <c r="Z26" s="197">
        <f>SUBTOTAL(9,Z8:Z25)/10000</f>
        <v>66</v>
      </c>
      <c r="AA26" s="197"/>
      <c r="AB26" s="193"/>
      <c r="AC26" s="193"/>
      <c r="AD26" s="193"/>
      <c r="AE26" s="193"/>
      <c r="AF26" s="193"/>
      <c r="AG26" s="199"/>
      <c r="AH26" s="193"/>
      <c r="AI26" s="193"/>
      <c r="AJ26" s="193"/>
      <c r="AK26" s="193"/>
      <c r="AL26" s="193"/>
      <c r="AM26" s="193"/>
      <c r="AN26" s="193"/>
      <c r="AO26" s="193"/>
      <c r="AP26" s="193"/>
      <c r="AQ26" s="193"/>
      <c r="AR26" s="193"/>
      <c r="AS26" s="203"/>
      <c r="AT26" s="203"/>
      <c r="AU26" s="203"/>
      <c r="AV26" s="203"/>
      <c r="AW26" s="203"/>
      <c r="AX26" s="203"/>
      <c r="AY26" s="203"/>
      <c r="AZ26" s="203"/>
      <c r="BA26" s="20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row>
    <row r="27" s="183" customFormat="1" ht="20" customHeight="1" spans="1:96">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v>632.159787</v>
      </c>
      <c r="Z27" s="198">
        <v>297.706355</v>
      </c>
      <c r="AA27" s="198"/>
      <c r="AB27" s="194"/>
      <c r="AC27" s="194"/>
      <c r="AD27" s="194"/>
      <c r="AE27" s="194"/>
      <c r="AF27" s="194"/>
      <c r="AG27" s="202"/>
      <c r="AH27" s="194" t="s">
        <v>296</v>
      </c>
      <c r="AI27" s="194"/>
      <c r="AJ27" s="194"/>
      <c r="AK27" s="194"/>
      <c r="AL27" s="194"/>
      <c r="AM27" s="194"/>
      <c r="AN27" s="194"/>
      <c r="AO27" s="194"/>
      <c r="AP27" s="194"/>
      <c r="AQ27" s="194"/>
      <c r="AR27" s="194"/>
      <c r="BB27" s="194"/>
      <c r="BC27" s="194"/>
      <c r="BD27" s="194"/>
      <c r="BE27" s="194"/>
      <c r="BF27" s="194"/>
      <c r="BG27" s="194"/>
      <c r="BH27" s="194"/>
      <c r="BI27" s="194"/>
      <c r="BJ27" s="194"/>
      <c r="BK27" s="194">
        <f>BL27+BR27+CA27+CD27+CG27+CJ27+CM27+CP27</f>
        <v>88</v>
      </c>
      <c r="BL27" s="194">
        <f>COUNTIF(BL8:BL25,"是")+COUNTIF(BL8:BL25,"无需办理")</f>
        <v>6</v>
      </c>
      <c r="BM27" s="194"/>
      <c r="BN27" s="194"/>
      <c r="BO27" s="194">
        <f>COUNTIF(BO8:BO16,"是")+COUNTIF(BO8:BO16,"无需办理")</f>
        <v>7</v>
      </c>
      <c r="BP27" s="194"/>
      <c r="BQ27" s="194"/>
      <c r="BR27" s="194">
        <f>COUNTIF(BR8:BR25,"是")+COUNTIF(BR8:BR25,"无需办理")</f>
        <v>13</v>
      </c>
      <c r="BS27" s="194"/>
      <c r="BT27" s="194"/>
      <c r="BU27" s="194"/>
      <c r="BV27" s="194"/>
      <c r="BW27" s="194">
        <f>COUNTIF(BW8:BW25,"是")+COUNTIF(BW8:BW25,"无需办理")</f>
        <v>14</v>
      </c>
      <c r="BX27" s="194">
        <f>COUNTIF(BX8:BX25,"是")+COUNTIF(BX8:BX25,"无需办理")</f>
        <v>14</v>
      </c>
      <c r="BY27" s="194"/>
      <c r="BZ27" s="194"/>
      <c r="CA27" s="194">
        <f>COUNTIF(CA8:CA25,"是")+COUNTIF(CA8:CA25,"无需办理")</f>
        <v>11</v>
      </c>
      <c r="CB27" s="194"/>
      <c r="CC27" s="194"/>
      <c r="CD27" s="194">
        <f>COUNTIF(CD8:CD25,"是")+COUNTIF(CD8:CD25,"无需办理")</f>
        <v>11</v>
      </c>
      <c r="CE27" s="194"/>
      <c r="CF27" s="194"/>
      <c r="CG27" s="194">
        <f>COUNTIF(CG8:CG25,"是")+COUNTIF(CG8:CG25,"无需办理")</f>
        <v>10</v>
      </c>
      <c r="CH27" s="194"/>
      <c r="CI27" s="194"/>
      <c r="CJ27" s="194">
        <f>COUNTIF(CJ8:CJ25,"是")+COUNTIF(CJ8:CJ25,"无需办理")</f>
        <v>10</v>
      </c>
      <c r="CK27" s="194"/>
      <c r="CL27" s="194"/>
      <c r="CM27" s="194">
        <f>COUNTIF(CM8:CM16,"是")+COUNTIF(CM8:CM16,"无需办理")</f>
        <v>9</v>
      </c>
      <c r="CN27" s="194"/>
      <c r="CO27" s="194"/>
      <c r="CP27" s="194">
        <f>COUNTIF(CP8:CP25,"是")+COUNTIF(CP8:CP25,"无需办理")</f>
        <v>18</v>
      </c>
      <c r="CQ27" s="193"/>
      <c r="CR27" s="193"/>
    </row>
    <row r="28" s="183" customFormat="1" ht="30" customHeight="1" spans="1:97">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9">
        <f>(Y26-Y27)/Y27</f>
        <v>-0.798079106540828</v>
      </c>
      <c r="Z28" s="199">
        <f>(Z26-Z27)/Z27</f>
        <v>-0.778305034838776</v>
      </c>
      <c r="AA28" s="199"/>
      <c r="AB28" s="193"/>
      <c r="AC28" s="193"/>
      <c r="AD28" s="193"/>
      <c r="AE28" s="193"/>
      <c r="AF28" s="193"/>
      <c r="AG28" s="199"/>
      <c r="AH28" s="193"/>
      <c r="AI28" s="193"/>
      <c r="AJ28" s="193"/>
      <c r="AK28" s="193"/>
      <c r="AL28" s="193"/>
      <c r="AM28" s="193"/>
      <c r="AN28" s="193"/>
      <c r="AO28" s="193"/>
      <c r="AP28" s="193"/>
      <c r="AQ28" s="193"/>
      <c r="AR28" s="193"/>
      <c r="BB28" s="193"/>
      <c r="BC28" s="193"/>
      <c r="BD28" s="193"/>
      <c r="BE28" s="193"/>
      <c r="BF28" s="193"/>
      <c r="BG28" s="193"/>
      <c r="BH28" s="193"/>
      <c r="BI28" s="193"/>
      <c r="BJ28" s="193"/>
      <c r="BK28" s="193">
        <f>BL28+BR28+BW28+BX28+CA28+CD28+CP28</f>
        <v>613</v>
      </c>
      <c r="BL28" s="193">
        <f>100-BL27</f>
        <v>94</v>
      </c>
      <c r="BM28" s="193">
        <f>100-BM27</f>
        <v>100</v>
      </c>
      <c r="BN28" s="193"/>
      <c r="BO28" s="193">
        <f>100-BO27</f>
        <v>93</v>
      </c>
      <c r="BP28" s="193">
        <f>100-BP27</f>
        <v>100</v>
      </c>
      <c r="BQ28" s="193">
        <f>100-BQ27</f>
        <v>100</v>
      </c>
      <c r="BR28" s="193">
        <f>100-BR27</f>
        <v>87</v>
      </c>
      <c r="BS28" s="193"/>
      <c r="BT28" s="193"/>
      <c r="BU28" s="193"/>
      <c r="BV28" s="193"/>
      <c r="BW28" s="193">
        <f>100-BW27</f>
        <v>86</v>
      </c>
      <c r="BX28" s="193">
        <f>100-BX27</f>
        <v>86</v>
      </c>
      <c r="BY28" s="193">
        <f t="shared" ref="BY28:CP28" si="1">100-BY27</f>
        <v>100</v>
      </c>
      <c r="BZ28" s="193"/>
      <c r="CA28" s="193">
        <f t="shared" si="1"/>
        <v>89</v>
      </c>
      <c r="CB28" s="193">
        <f t="shared" si="1"/>
        <v>100</v>
      </c>
      <c r="CC28" s="193"/>
      <c r="CD28" s="193">
        <f t="shared" si="1"/>
        <v>89</v>
      </c>
      <c r="CE28" s="193">
        <f t="shared" si="1"/>
        <v>100</v>
      </c>
      <c r="CF28" s="193"/>
      <c r="CG28" s="193">
        <f t="shared" si="1"/>
        <v>90</v>
      </c>
      <c r="CH28" s="193">
        <f t="shared" si="1"/>
        <v>100</v>
      </c>
      <c r="CI28" s="193"/>
      <c r="CJ28" s="193">
        <f t="shared" si="1"/>
        <v>90</v>
      </c>
      <c r="CK28" s="193">
        <f t="shared" si="1"/>
        <v>100</v>
      </c>
      <c r="CL28" s="193"/>
      <c r="CM28" s="193">
        <f t="shared" si="1"/>
        <v>91</v>
      </c>
      <c r="CN28" s="193">
        <f t="shared" si="1"/>
        <v>100</v>
      </c>
      <c r="CO28" s="193">
        <f t="shared" si="1"/>
        <v>100</v>
      </c>
      <c r="CP28" s="193">
        <f t="shared" si="1"/>
        <v>82</v>
      </c>
      <c r="CQ28" s="193"/>
      <c r="CR28" s="193"/>
      <c r="CS28" s="183">
        <f>BL28+BR28+CA28+CD28+CG28+CJ28+CM28+CP28</f>
        <v>712</v>
      </c>
    </row>
    <row r="29" s="183" customFormat="1" ht="30" customHeight="1" spans="1:96">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200"/>
      <c r="AF29" s="200"/>
      <c r="AH29" s="193"/>
      <c r="AI29" s="193"/>
      <c r="AJ29" s="193"/>
      <c r="AK29" s="193"/>
      <c r="AL29" s="193"/>
      <c r="AM29" s="193"/>
      <c r="AN29" s="193"/>
      <c r="AO29" s="193"/>
      <c r="AP29" s="193"/>
      <c r="AQ29" s="193"/>
      <c r="AR29" s="193"/>
      <c r="BB29" s="193"/>
      <c r="BC29" s="193"/>
      <c r="BD29" s="193"/>
      <c r="BE29" s="193"/>
      <c r="BF29" s="193"/>
      <c r="BG29" s="193"/>
      <c r="BH29" s="193"/>
      <c r="BI29" s="193"/>
      <c r="BJ29" s="193"/>
      <c r="BK29" s="199">
        <f>BK27/BK28</f>
        <v>0.143556280587276</v>
      </c>
      <c r="BL29" s="193">
        <f>BL28+BR28+BW28+BX28+CA28+CD28+CP28</f>
        <v>613</v>
      </c>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row>
    <row r="30" s="183" customFormat="1" ht="51" customHeight="1" spans="1:96">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9"/>
      <c r="AH30" s="193"/>
      <c r="AI30" s="193"/>
      <c r="AJ30" s="193"/>
      <c r="AK30" s="193"/>
      <c r="AL30" s="193"/>
      <c r="AM30" s="193"/>
      <c r="AN30" s="193"/>
      <c r="AO30" s="193"/>
      <c r="AP30" s="193"/>
      <c r="AQ30" s="193"/>
      <c r="AR30" s="193"/>
      <c r="BB30" s="193"/>
      <c r="BC30" s="193"/>
      <c r="BD30" s="193"/>
      <c r="BE30" s="193"/>
      <c r="BF30" s="193"/>
      <c r="BG30" s="193"/>
      <c r="BH30" s="193"/>
      <c r="BI30" s="193"/>
      <c r="BJ30" s="193"/>
      <c r="BK30" s="193"/>
      <c r="BL30" s="193">
        <f>800-BL29</f>
        <v>187</v>
      </c>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row>
    <row r="31" s="183" customFormat="1" ht="51" customHeight="1" spans="1:96">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9"/>
      <c r="AH31" s="193"/>
      <c r="AI31" s="193"/>
      <c r="AJ31" s="193"/>
      <c r="AK31" s="193"/>
      <c r="AL31" s="193"/>
      <c r="AM31" s="193"/>
      <c r="AN31" s="193"/>
      <c r="AO31" s="193"/>
      <c r="AP31" s="193"/>
      <c r="AQ31" s="193"/>
      <c r="AR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row>
    <row r="34" s="179" customFormat="1" spans="2:2">
      <c r="B34" s="195"/>
    </row>
    <row r="35" s="179" customFormat="1" spans="2:2">
      <c r="B35" s="196"/>
    </row>
    <row r="36" s="179" customFormat="1" spans="2:2">
      <c r="B36" s="195"/>
    </row>
    <row r="37" s="179" customFormat="1" spans="2:2">
      <c r="B37" s="195"/>
    </row>
    <row r="38" s="179" customFormat="1" spans="2:2">
      <c r="B38" s="195"/>
    </row>
    <row r="39" s="179" customFormat="1" spans="2:2">
      <c r="B39" s="195"/>
    </row>
    <row r="40" s="179" customFormat="1" spans="2:2">
      <c r="B40" s="195"/>
    </row>
    <row r="41" s="179" customFormat="1" spans="2:2">
      <c r="B41" s="195"/>
    </row>
    <row r="42" s="179" customFormat="1" spans="2:2">
      <c r="B42" s="195"/>
    </row>
    <row r="43" s="179" customFormat="1" spans="2:2">
      <c r="B43" s="195"/>
    </row>
    <row r="44" s="179" customFormat="1" spans="2:2">
      <c r="B44" s="195"/>
    </row>
    <row r="45" s="179" customFormat="1" spans="2:2">
      <c r="B45" s="195"/>
    </row>
    <row r="46" s="179" customFormat="1" spans="2:2">
      <c r="B46" s="195"/>
    </row>
    <row r="47" s="179" customFormat="1" spans="2:2">
      <c r="B47" s="195"/>
    </row>
    <row r="48" s="179" customFormat="1" spans="2:2">
      <c r="B48" s="195"/>
    </row>
    <row r="49" s="179" customFormat="1" spans="2:2">
      <c r="B49" s="195"/>
    </row>
    <row r="50" s="179" customFormat="1" spans="2:2">
      <c r="B50" s="195"/>
    </row>
    <row r="73" spans="27:28">
      <c r="AA73" s="179" t="s">
        <v>688</v>
      </c>
      <c r="AB73" s="179">
        <v>17753312333</v>
      </c>
    </row>
    <row r="79" spans="2:2">
      <c r="B79" s="195"/>
    </row>
    <row r="80" spans="2:2">
      <c r="B80" s="195"/>
    </row>
    <row r="81" spans="2:2">
      <c r="B81" s="195"/>
    </row>
    <row r="82" spans="2:2">
      <c r="B82" s="195"/>
    </row>
    <row r="83" spans="2:2">
      <c r="B83" s="195"/>
    </row>
    <row r="84" spans="2:2">
      <c r="B84" s="195"/>
    </row>
    <row r="85" spans="2:2">
      <c r="B85" s="195"/>
    </row>
    <row r="86" spans="2:2">
      <c r="B86" s="195"/>
    </row>
    <row r="87" spans="2:2">
      <c r="B87" s="195"/>
    </row>
    <row r="88" spans="2:2">
      <c r="B88" s="195"/>
    </row>
    <row r="89" spans="2:2">
      <c r="B89" s="195"/>
    </row>
    <row r="90" spans="2:2">
      <c r="B90" s="195"/>
    </row>
    <row r="91" spans="2:2">
      <c r="B91" s="195"/>
    </row>
    <row r="92" spans="2:2">
      <c r="B92" s="195"/>
    </row>
    <row r="93" spans="2:2">
      <c r="B93" s="195"/>
    </row>
    <row r="94" spans="2:2">
      <c r="B94" s="195"/>
    </row>
    <row r="95" spans="2:2">
      <c r="B95" s="195"/>
    </row>
    <row r="96" spans="2:2">
      <c r="B96" s="195"/>
    </row>
    <row r="97" spans="2:2">
      <c r="B97" s="195"/>
    </row>
    <row r="98" spans="2:2">
      <c r="B98" s="195"/>
    </row>
    <row r="99" spans="2:2">
      <c r="B99" s="195"/>
    </row>
    <row r="100" spans="2:2">
      <c r="B100" s="195"/>
    </row>
    <row r="101" spans="2:2">
      <c r="B101" s="195"/>
    </row>
    <row r="102" spans="2:2">
      <c r="B102" s="195"/>
    </row>
    <row r="103" spans="2:2">
      <c r="B103" s="195"/>
    </row>
    <row r="104" spans="2:2">
      <c r="B104" s="195"/>
    </row>
    <row r="105" spans="2:2">
      <c r="B105" s="195"/>
    </row>
    <row r="106" spans="2:2">
      <c r="B106" s="195"/>
    </row>
    <row r="107" spans="2:2">
      <c r="B107" s="195"/>
    </row>
    <row r="108" spans="2:2">
      <c r="B108" s="195"/>
    </row>
    <row r="109" spans="2:2">
      <c r="B109" s="195"/>
    </row>
    <row r="110" spans="2:2">
      <c r="B110" s="195"/>
    </row>
    <row r="111" spans="2:2">
      <c r="B111" s="195"/>
    </row>
    <row r="112" spans="2:2">
      <c r="B112" s="195"/>
    </row>
    <row r="113" spans="2:2">
      <c r="B113" s="195"/>
    </row>
    <row r="114" spans="2:2">
      <c r="B114" s="195"/>
    </row>
    <row r="115" spans="2:2">
      <c r="B115" s="195"/>
    </row>
    <row r="116" spans="2:2">
      <c r="B116" s="195"/>
    </row>
    <row r="117" spans="2:2">
      <c r="B117" s="195"/>
    </row>
    <row r="118" spans="2:2">
      <c r="B118" s="195"/>
    </row>
    <row r="119" spans="2:2">
      <c r="B119" s="195"/>
    </row>
    <row r="120" spans="2:2">
      <c r="B120" s="195"/>
    </row>
    <row r="121" spans="2:2">
      <c r="B121" s="195"/>
    </row>
    <row r="122" spans="2:2">
      <c r="B122" s="195"/>
    </row>
    <row r="123" spans="2:2">
      <c r="B123" s="195"/>
    </row>
    <row r="124" spans="2:2">
      <c r="B124" s="195"/>
    </row>
    <row r="125" spans="2:2">
      <c r="B125" s="195"/>
    </row>
    <row r="126" spans="2:2">
      <c r="B126" s="195"/>
    </row>
    <row r="127" spans="2:2">
      <c r="B127" s="195"/>
    </row>
    <row r="128" spans="2:2">
      <c r="B128" s="195"/>
    </row>
    <row r="129" spans="2:2">
      <c r="B129" s="195"/>
    </row>
    <row r="130" spans="2:2">
      <c r="B130" s="195"/>
    </row>
    <row r="131" spans="2:2">
      <c r="B131" s="195"/>
    </row>
    <row r="132" spans="2:2">
      <c r="B132" s="195"/>
    </row>
    <row r="133" spans="2:2">
      <c r="B133" s="195"/>
    </row>
    <row r="134" spans="2:2">
      <c r="B134" s="195"/>
    </row>
    <row r="135" spans="2:2">
      <c r="B135" s="195"/>
    </row>
    <row r="136" spans="2:2">
      <c r="B136" s="195"/>
    </row>
    <row r="137" spans="2:2">
      <c r="B137" s="195"/>
    </row>
    <row r="138" spans="2:2">
      <c r="B138" s="195"/>
    </row>
    <row r="139" spans="2:2">
      <c r="B139" s="195"/>
    </row>
    <row r="140" spans="2:2">
      <c r="B140" s="195"/>
    </row>
    <row r="141" spans="2:2">
      <c r="B141" s="195"/>
    </row>
    <row r="142" spans="2:2">
      <c r="B142" s="195"/>
    </row>
    <row r="143" spans="2:2">
      <c r="B143" s="195"/>
    </row>
    <row r="144" spans="2:2">
      <c r="B144" s="195"/>
    </row>
    <row r="145" spans="2:2">
      <c r="B145" s="195"/>
    </row>
    <row r="146" spans="2:2">
      <c r="B146" s="195"/>
    </row>
  </sheetData>
  <autoFilter ref="A7:CZ73">
    <sortState ref="A7:CZ73">
      <sortCondition ref="AC7"/>
    </sortState>
    <extLst/>
  </autoFilter>
  <sortState ref="A8:CZ107">
    <sortCondition ref="AC8:AC107" customList="新建,续建"/>
    <sortCondition ref="D8:D107" customList="园区管委会,区住建局,区发改委,区工信局,区商务局,区科技局,区教育局,区卫健委"/>
    <sortCondition ref="F8:F107" customList="金永丽,于占江,周敏捷,武文清,翟云驰,李忠,张华,吴沈默,杨勇,王秀娟,李红宇,周海飞"/>
    <sortCondition ref="Z8:Z107" descending="1"/>
  </sortState>
  <mergeCells count="87">
    <mergeCell ref="A1:B1"/>
    <mergeCell ref="A2:CR2"/>
    <mergeCell ref="AM4:AN4"/>
    <mergeCell ref="BB4:BJ4"/>
    <mergeCell ref="BO4:BQ4"/>
    <mergeCell ref="BE5:BI5"/>
    <mergeCell ref="BT6:BX6"/>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 ref="AK4:AK7"/>
    <mergeCell ref="AL4:AL7"/>
    <mergeCell ref="AO4:AO7"/>
    <mergeCell ref="AP4:AP7"/>
    <mergeCell ref="AQ4:AQ7"/>
    <mergeCell ref="AR4:AR7"/>
    <mergeCell ref="AS4:AS7"/>
    <mergeCell ref="AT4:AT7"/>
    <mergeCell ref="AU4:AU7"/>
    <mergeCell ref="AV4:AV7"/>
    <mergeCell ref="AW4:AW7"/>
    <mergeCell ref="AX4:AX7"/>
    <mergeCell ref="AY4:AY7"/>
    <mergeCell ref="AZ4:AZ7"/>
    <mergeCell ref="BA4:BA7"/>
    <mergeCell ref="BB5:BB7"/>
    <mergeCell ref="BC5:BC7"/>
    <mergeCell ref="BD5:BD7"/>
    <mergeCell ref="BJ5:BJ7"/>
    <mergeCell ref="BK4:BK7"/>
    <mergeCell ref="BL6:BL7"/>
    <mergeCell ref="BN6:BN7"/>
    <mergeCell ref="BR6:BR7"/>
    <mergeCell ref="BS6:BS7"/>
    <mergeCell ref="BY6:BY7"/>
    <mergeCell ref="BZ6:BZ7"/>
    <mergeCell ref="CA6:CA7"/>
    <mergeCell ref="CC6:CC7"/>
    <mergeCell ref="CD6:CD7"/>
    <mergeCell ref="CF6:CF7"/>
    <mergeCell ref="CG6:CG7"/>
    <mergeCell ref="CI6:CI7"/>
    <mergeCell ref="CJ6:CJ7"/>
    <mergeCell ref="CL6:CL7"/>
    <mergeCell ref="CP6:CP7"/>
    <mergeCell ref="CR6:CR7"/>
    <mergeCell ref="BL4:BN5"/>
    <mergeCell ref="CA4:CC5"/>
    <mergeCell ref="CD4:CF5"/>
    <mergeCell ref="CG4:CI5"/>
    <mergeCell ref="CJ4:CL5"/>
    <mergeCell ref="CM4:CO5"/>
    <mergeCell ref="CP4:CR5"/>
    <mergeCell ref="BR4:BZ5"/>
  </mergeCells>
  <conditionalFormatting sqref="CA8">
    <cfRule type="cellIs" dxfId="1" priority="79" operator="equal">
      <formula>"否"</formula>
    </cfRule>
  </conditionalFormatting>
  <conditionalFormatting sqref="B14">
    <cfRule type="duplicateValues" dxfId="0" priority="308"/>
    <cfRule type="duplicateValues" dxfId="0" priority="309"/>
    <cfRule type="duplicateValues" dxfId="0" priority="310"/>
  </conditionalFormatting>
  <conditionalFormatting sqref="BW14">
    <cfRule type="cellIs" dxfId="1" priority="134" operator="equal">
      <formula>"否"</formula>
    </cfRule>
  </conditionalFormatting>
  <conditionalFormatting sqref="BX14">
    <cfRule type="cellIs" dxfId="1" priority="132" operator="equal">
      <formula>"否"</formula>
    </cfRule>
  </conditionalFormatting>
  <conditionalFormatting sqref="CI15">
    <cfRule type="cellIs" dxfId="1" priority="170" operator="equal">
      <formula>"否"</formula>
    </cfRule>
  </conditionalFormatting>
  <conditionalFormatting sqref="CL15">
    <cfRule type="cellIs" dxfId="1" priority="169" operator="equal">
      <formula>"否"</formula>
    </cfRule>
  </conditionalFormatting>
  <conditionalFormatting sqref="BW16">
    <cfRule type="cellIs" dxfId="1" priority="81" operator="equal">
      <formula>"否"</formula>
    </cfRule>
  </conditionalFormatting>
  <conditionalFormatting sqref="BX16">
    <cfRule type="cellIs" dxfId="1" priority="80" operator="equal">
      <formula>"否"</formula>
    </cfRule>
  </conditionalFormatting>
  <conditionalFormatting sqref="CI16">
    <cfRule type="cellIs" dxfId="1" priority="208" operator="equal">
      <formula>"否"</formula>
    </cfRule>
  </conditionalFormatting>
  <conditionalFormatting sqref="CL16">
    <cfRule type="cellIs" dxfId="1" priority="207" operator="equal">
      <formula>"否"</formula>
    </cfRule>
  </conditionalFormatting>
  <conditionalFormatting sqref="BR17">
    <cfRule type="cellIs" dxfId="1" priority="52" operator="equal">
      <formula>"否"</formula>
    </cfRule>
  </conditionalFormatting>
  <conditionalFormatting sqref="BW17">
    <cfRule type="cellIs" dxfId="1" priority="51" operator="equal">
      <formula>"否"</formula>
    </cfRule>
  </conditionalFormatting>
  <conditionalFormatting sqref="BX17">
    <cfRule type="cellIs" dxfId="1" priority="50" operator="equal">
      <formula>"否"</formula>
    </cfRule>
  </conditionalFormatting>
  <conditionalFormatting sqref="CA17">
    <cfRule type="cellIs" dxfId="1" priority="49" operator="equal">
      <formula>"否"</formula>
    </cfRule>
  </conditionalFormatting>
  <conditionalFormatting sqref="CD17">
    <cfRule type="cellIs" dxfId="1" priority="48" operator="equal">
      <formula>"否"</formula>
    </cfRule>
  </conditionalFormatting>
  <conditionalFormatting sqref="CG17">
    <cfRule type="cellIs" dxfId="1" priority="37" operator="equal">
      <formula>"否"</formula>
    </cfRule>
  </conditionalFormatting>
  <conditionalFormatting sqref="CJ17">
    <cfRule type="cellIs" dxfId="1" priority="41" operator="equal">
      <formula>"否"</formula>
    </cfRule>
  </conditionalFormatting>
  <conditionalFormatting sqref="CM17">
    <cfRule type="cellIs" dxfId="1" priority="42" operator="equal">
      <formula>"否"</formula>
    </cfRule>
  </conditionalFormatting>
  <conditionalFormatting sqref="BW18">
    <cfRule type="cellIs" dxfId="1" priority="45" operator="equal">
      <formula>"否"</formula>
    </cfRule>
  </conditionalFormatting>
  <conditionalFormatting sqref="BX18">
    <cfRule type="cellIs" dxfId="1" priority="44" operator="equal">
      <formula>"否"</formula>
    </cfRule>
  </conditionalFormatting>
  <conditionalFormatting sqref="CA18">
    <cfRule type="cellIs" dxfId="1" priority="47" operator="equal">
      <formula>"否"</formula>
    </cfRule>
  </conditionalFormatting>
  <conditionalFormatting sqref="CD18">
    <cfRule type="cellIs" dxfId="1" priority="46" operator="equal">
      <formula>"否"</formula>
    </cfRule>
  </conditionalFormatting>
  <conditionalFormatting sqref="CG18">
    <cfRule type="cellIs" dxfId="1" priority="38" operator="equal">
      <formula>"否"</formula>
    </cfRule>
  </conditionalFormatting>
  <conditionalFormatting sqref="CJ18">
    <cfRule type="cellIs" dxfId="1" priority="40" operator="equal">
      <formula>"否"</formula>
    </cfRule>
  </conditionalFormatting>
  <conditionalFormatting sqref="CM18">
    <cfRule type="cellIs" dxfId="1" priority="39" operator="equal">
      <formula>"否"</formula>
    </cfRule>
  </conditionalFormatting>
  <conditionalFormatting sqref="CP18">
    <cfRule type="cellIs" dxfId="1" priority="43" operator="equal">
      <formula>"否"</formula>
    </cfRule>
  </conditionalFormatting>
  <conditionalFormatting sqref="BW19">
    <cfRule type="cellIs" dxfId="1" priority="30" operator="equal">
      <formula>"否"</formula>
    </cfRule>
  </conditionalFormatting>
  <conditionalFormatting sqref="BX19">
    <cfRule type="cellIs" dxfId="1" priority="29" operator="equal">
      <formula>"否"</formula>
    </cfRule>
  </conditionalFormatting>
  <conditionalFormatting sqref="CA19">
    <cfRule type="cellIs" dxfId="1" priority="26" operator="equal">
      <formula>"否"</formula>
    </cfRule>
  </conditionalFormatting>
  <conditionalFormatting sqref="CD19">
    <cfRule type="cellIs" dxfId="1" priority="25" operator="equal">
      <formula>"否"</formula>
    </cfRule>
  </conditionalFormatting>
  <conditionalFormatting sqref="CP19">
    <cfRule type="cellIs" dxfId="1" priority="15" operator="equal">
      <formula>"否"</formula>
    </cfRule>
  </conditionalFormatting>
  <conditionalFormatting sqref="BW20">
    <cfRule type="cellIs" dxfId="1" priority="36" operator="equal">
      <formula>"否"</formula>
    </cfRule>
  </conditionalFormatting>
  <conditionalFormatting sqref="BX20">
    <cfRule type="cellIs" dxfId="1" priority="35" operator="equal">
      <formula>"否"</formula>
    </cfRule>
  </conditionalFormatting>
  <conditionalFormatting sqref="CA20">
    <cfRule type="cellIs" dxfId="1" priority="23" operator="equal">
      <formula>"否"</formula>
    </cfRule>
  </conditionalFormatting>
  <conditionalFormatting sqref="CD20">
    <cfRule type="cellIs" dxfId="1" priority="22" operator="equal">
      <formula>"否"</formula>
    </cfRule>
  </conditionalFormatting>
  <conditionalFormatting sqref="CP20">
    <cfRule type="cellIs" dxfId="1" priority="14" operator="equal">
      <formula>"否"</formula>
    </cfRule>
  </conditionalFormatting>
  <conditionalFormatting sqref="BW21">
    <cfRule type="cellIs" dxfId="1" priority="33" operator="equal">
      <formula>"否"</formula>
    </cfRule>
  </conditionalFormatting>
  <conditionalFormatting sqref="BX21">
    <cfRule type="cellIs" dxfId="1" priority="34" operator="equal">
      <formula>"否"</formula>
    </cfRule>
  </conditionalFormatting>
  <conditionalFormatting sqref="CA21">
    <cfRule type="cellIs" dxfId="1" priority="21" operator="equal">
      <formula>"否"</formula>
    </cfRule>
  </conditionalFormatting>
  <conditionalFormatting sqref="CD21">
    <cfRule type="cellIs" dxfId="1" priority="20" operator="equal">
      <formula>"否"</formula>
    </cfRule>
  </conditionalFormatting>
  <conditionalFormatting sqref="CP21">
    <cfRule type="cellIs" dxfId="1" priority="13" operator="equal">
      <formula>"否"</formula>
    </cfRule>
  </conditionalFormatting>
  <conditionalFormatting sqref="BW22">
    <cfRule type="cellIs" dxfId="1" priority="32" operator="equal">
      <formula>"否"</formula>
    </cfRule>
  </conditionalFormatting>
  <conditionalFormatting sqref="BX22">
    <cfRule type="cellIs" dxfId="1" priority="31" operator="equal">
      <formula>"否"</formula>
    </cfRule>
  </conditionalFormatting>
  <conditionalFormatting sqref="CA22">
    <cfRule type="cellIs" dxfId="1" priority="19" operator="equal">
      <formula>"否"</formula>
    </cfRule>
  </conditionalFormatting>
  <conditionalFormatting sqref="CD22">
    <cfRule type="cellIs" dxfId="1" priority="18" operator="equal">
      <formula>"否"</formula>
    </cfRule>
  </conditionalFormatting>
  <conditionalFormatting sqref="CP22">
    <cfRule type="cellIs" dxfId="1" priority="12" operator="equal">
      <formula>"否"</formula>
    </cfRule>
  </conditionalFormatting>
  <conditionalFormatting sqref="BW23">
    <cfRule type="cellIs" dxfId="1" priority="10" operator="equal">
      <formula>"否"</formula>
    </cfRule>
  </conditionalFormatting>
  <conditionalFormatting sqref="BX23">
    <cfRule type="cellIs" dxfId="1" priority="9" operator="equal">
      <formula>"否"</formula>
    </cfRule>
  </conditionalFormatting>
  <conditionalFormatting sqref="CA23">
    <cfRule type="cellIs" dxfId="1" priority="8" operator="equal">
      <formula>"否"</formula>
    </cfRule>
  </conditionalFormatting>
  <conditionalFormatting sqref="CD23">
    <cfRule type="cellIs" dxfId="1" priority="7" operator="equal">
      <formula>"否"</formula>
    </cfRule>
  </conditionalFormatting>
  <conditionalFormatting sqref="CP23">
    <cfRule type="cellIs" dxfId="1" priority="6" operator="equal">
      <formula>"否"</formula>
    </cfRule>
  </conditionalFormatting>
  <conditionalFormatting sqref="BW24">
    <cfRule type="cellIs" dxfId="1" priority="5" operator="equal">
      <formula>"否"</formula>
    </cfRule>
  </conditionalFormatting>
  <conditionalFormatting sqref="BX24">
    <cfRule type="cellIs" dxfId="1" priority="4" operator="equal">
      <formula>"否"</formula>
    </cfRule>
  </conditionalFormatting>
  <conditionalFormatting sqref="CA24">
    <cfRule type="cellIs" dxfId="1" priority="3" operator="equal">
      <formula>"否"</formula>
    </cfRule>
  </conditionalFormatting>
  <conditionalFormatting sqref="CD24">
    <cfRule type="cellIs" dxfId="1" priority="2" operator="equal">
      <formula>"否"</formula>
    </cfRule>
  </conditionalFormatting>
  <conditionalFormatting sqref="CP24">
    <cfRule type="cellIs" dxfId="1" priority="1" operator="equal">
      <formula>"否"</formula>
    </cfRule>
  </conditionalFormatting>
  <conditionalFormatting sqref="BW25">
    <cfRule type="cellIs" dxfId="1" priority="28" operator="equal">
      <formula>"否"</formula>
    </cfRule>
  </conditionalFormatting>
  <conditionalFormatting sqref="BX25">
    <cfRule type="cellIs" dxfId="1" priority="27" operator="equal">
      <formula>"否"</formula>
    </cfRule>
  </conditionalFormatting>
  <conditionalFormatting sqref="CA25">
    <cfRule type="cellIs" dxfId="1" priority="17" operator="equal">
      <formula>"否"</formula>
    </cfRule>
  </conditionalFormatting>
  <conditionalFormatting sqref="CD25">
    <cfRule type="cellIs" dxfId="1" priority="16" operator="equal">
      <formula>"否"</formula>
    </cfRule>
  </conditionalFormatting>
  <conditionalFormatting sqref="CP25">
    <cfRule type="cellIs" dxfId="1" priority="11" operator="equal">
      <formula>"否"</formula>
    </cfRule>
  </conditionalFormatting>
  <conditionalFormatting sqref="B$1:B$1048576">
    <cfRule type="duplicateValues" dxfId="0" priority="129"/>
    <cfRule type="duplicateValues" dxfId="0" priority="291"/>
    <cfRule type="duplicateValues" dxfId="0" priority="292"/>
    <cfRule type="duplicateValues" dxfId="0" priority="293"/>
  </conditionalFormatting>
  <conditionalFormatting sqref="B17:B25">
    <cfRule type="duplicateValues" dxfId="0" priority="301"/>
    <cfRule type="duplicateValues" dxfId="0" priority="302"/>
    <cfRule type="duplicateValues" dxfId="0" priority="303"/>
    <cfRule type="duplicateValues" dxfId="0" priority="304"/>
  </conditionalFormatting>
  <conditionalFormatting sqref="B26:B31">
    <cfRule type="duplicateValues" dxfId="0" priority="312"/>
    <cfRule type="duplicateValues" dxfId="0" priority="313"/>
  </conditionalFormatting>
  <conditionalFormatting sqref="AW8:AW14">
    <cfRule type="cellIs" dxfId="1" priority="128" operator="equal">
      <formula>"否"</formula>
    </cfRule>
  </conditionalFormatting>
  <conditionalFormatting sqref="AX8:AX14">
    <cfRule type="cellIs" dxfId="1" priority="127" operator="equal">
      <formula>"否"</formula>
    </cfRule>
  </conditionalFormatting>
  <conditionalFormatting sqref="CC8:CC16">
    <cfRule type="cellIs" dxfId="1" priority="238" operator="equal">
      <formula>"否"</formula>
    </cfRule>
  </conditionalFormatting>
  <conditionalFormatting sqref="CC17:CC25">
    <cfRule type="cellIs" dxfId="1" priority="235" operator="equal">
      <formula>"否"</formula>
    </cfRule>
  </conditionalFormatting>
  <conditionalFormatting sqref="CF8:CF14">
    <cfRule type="cellIs" dxfId="1" priority="234" operator="equal">
      <formula>"否"</formula>
    </cfRule>
  </conditionalFormatting>
  <conditionalFormatting sqref="CF15:CF16">
    <cfRule type="cellIs" dxfId="1" priority="209" operator="equal">
      <formula>"否"</formula>
    </cfRule>
  </conditionalFormatting>
  <conditionalFormatting sqref="CF17:CF25">
    <cfRule type="cellIs" dxfId="1" priority="231" operator="equal">
      <formula>"否"</formula>
    </cfRule>
  </conditionalFormatting>
  <conditionalFormatting sqref="CI8:CI14">
    <cfRule type="cellIs" dxfId="1" priority="230" operator="equal">
      <formula>"否"</formula>
    </cfRule>
  </conditionalFormatting>
  <conditionalFormatting sqref="CI17:CI25">
    <cfRule type="cellIs" dxfId="1" priority="96" operator="equal">
      <formula>"否"</formula>
    </cfRule>
  </conditionalFormatting>
  <conditionalFormatting sqref="CL8:CL14">
    <cfRule type="cellIs" dxfId="1" priority="226" operator="equal">
      <formula>"否"</formula>
    </cfRule>
  </conditionalFormatting>
  <conditionalFormatting sqref="CL17:CL25">
    <cfRule type="cellIs" dxfId="1" priority="95" operator="equal">
      <formula>"否"</formula>
    </cfRule>
  </conditionalFormatting>
  <conditionalFormatting sqref="CO8:CO16">
    <cfRule type="cellIs" dxfId="1" priority="222" operator="equal">
      <formula>"否"</formula>
    </cfRule>
  </conditionalFormatting>
  <conditionalFormatting sqref="CO17:CO25">
    <cfRule type="cellIs" dxfId="1" priority="219" operator="equal">
      <formula>"否"</formula>
    </cfRule>
  </conditionalFormatting>
  <conditionalFormatting sqref="CR8:CR16">
    <cfRule type="cellIs" dxfId="1" priority="218" operator="equal">
      <formula>"否"</formula>
    </cfRule>
  </conditionalFormatting>
  <conditionalFormatting sqref="CR17:CR25">
    <cfRule type="cellIs" dxfId="1" priority="215" operator="equal">
      <formula>"否"</formula>
    </cfRule>
  </conditionalFormatting>
  <conditionalFormatting sqref="B1:B13 B36:B1048576 B26:B34 B15:B16">
    <cfRule type="duplicateValues" dxfId="0" priority="311"/>
  </conditionalFormatting>
  <conditionalFormatting sqref="B1:B34 B36:B1048576">
    <cfRule type="duplicateValues" dxfId="0" priority="299"/>
  </conditionalFormatting>
  <conditionalFormatting sqref="B2:B13 B36:B1048576 B32:B34 B15:B16">
    <cfRule type="duplicateValues" dxfId="0" priority="331"/>
    <cfRule type="duplicateValues" dxfId="0" priority="332"/>
  </conditionalFormatting>
  <conditionalFormatting sqref="BL8:BS9 CA9 BY8:BZ15 CB8:CB9 CG8:CH16 CJ8:CK16 CD8:CE16 CM8:CN16 CP8:CP16 BL16:BQ16 BL15:BV15 BL14:BS14 CA10:CB16 BL10:BV13">
    <cfRule type="cellIs" dxfId="1" priority="300" operator="equal">
      <formula>"否"</formula>
    </cfRule>
  </conditionalFormatting>
  <conditionalFormatting sqref="BW8 BW15 BW10:BW13">
    <cfRule type="cellIs" dxfId="1" priority="131" operator="equal">
      <formula>"否"</formula>
    </cfRule>
  </conditionalFormatting>
  <conditionalFormatting sqref="BX8 BX15 BX10:BX13">
    <cfRule type="cellIs" dxfId="1" priority="130" operator="equal">
      <formula>"否"</formula>
    </cfRule>
  </conditionalFormatting>
  <conditionalFormatting sqref="AW15:AX25">
    <cfRule type="cellIs" dxfId="1" priority="159" operator="equal">
      <formula>"否"</formula>
    </cfRule>
  </conditionalFormatting>
  <conditionalFormatting sqref="BY16:BZ16 BR16:BV16">
    <cfRule type="cellIs" dxfId="1" priority="82" operator="equal">
      <formula>"否"</formula>
    </cfRule>
  </conditionalFormatting>
  <conditionalFormatting sqref="CE17:CE25 CP17 BZ17:BZ25 CN17:CN25 CB17:CB25 BL17:BN25">
    <cfRule type="cellIs" dxfId="1" priority="239" operator="equal">
      <formula>"否"</formula>
    </cfRule>
  </conditionalFormatting>
  <conditionalFormatting sqref="BY17:BY25 BO17:BQ25">
    <cfRule type="cellIs" dxfId="1" priority="101" operator="equal">
      <formula>"否"</formula>
    </cfRule>
  </conditionalFormatting>
  <conditionalFormatting sqref="BR18:BV25 BS17:BV17">
    <cfRule type="cellIs" dxfId="1" priority="100" operator="equal">
      <formula>"否"</formula>
    </cfRule>
  </conditionalFormatting>
  <conditionalFormatting sqref="CK17:CK18 CG19:CH25 CH17:CH18 CJ19:CK25 CM19:CM25">
    <cfRule type="cellIs" dxfId="1" priority="97" operator="equal">
      <formula>"否"</formula>
    </cfRule>
  </conditionalFormatting>
  <dataValidations count="2">
    <dataValidation allowBlank="1" showInputMessage="1" showErrorMessage="1" sqref="AM6 AO6:AR6 BK6 AM7 AO7:AR7 BK7 AM4:AM5 BK4:BK5 AO4:AR5"/>
    <dataValidation type="list" allowBlank="1" showInputMessage="1" showErrorMessage="1" sqref="V2:V3">
      <formula1>"农林水利生态,工业,基础设施,交通,商贸流通,社会事业,文化旅游,房地产"</formula1>
    </dataValidation>
  </dataValidations>
  <printOptions horizontalCentered="1"/>
  <pageMargins left="0.448611111111111" right="0.448611111111111" top="0.554861111111111" bottom="0.554861111111111" header="0.298611111111111" footer="0.298611111111111"/>
  <pageSetup paperSize="9" scale="10"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X117"/>
  <sheetViews>
    <sheetView view="pageBreakPreview" zoomScale="85" zoomScaleNormal="70" workbookViewId="0">
      <pane xSplit="4" ySplit="7" topLeftCell="E21" activePane="bottomRight" state="frozenSplit"/>
      <selection/>
      <selection pane="topRight"/>
      <selection pane="bottomLeft"/>
      <selection pane="bottomRight" activeCell="T24" sqref="T24"/>
    </sheetView>
  </sheetViews>
  <sheetFormatPr defaultColWidth="9" defaultRowHeight="13.5"/>
  <cols>
    <col min="1" max="1" width="7.5" style="121" customWidth="1"/>
    <col min="2" max="2" width="17.25" style="121" customWidth="1"/>
    <col min="3" max="3" width="16.1333333333333" style="121" customWidth="1" outlineLevel="1"/>
    <col min="4" max="4" width="11.75" style="121" customWidth="1"/>
    <col min="5" max="6" width="9" style="121" customWidth="1"/>
    <col min="7" max="7" width="9" style="121" customWidth="1" outlineLevel="1"/>
    <col min="8" max="8" width="11.5" style="121" customWidth="1" outlineLevel="1"/>
    <col min="9" max="11" width="9.38333333333333" style="121" customWidth="1" outlineLevel="1"/>
    <col min="12" max="15" width="9" style="121" customWidth="1" outlineLevel="1"/>
    <col min="16" max="17" width="9" style="121" customWidth="1" outlineLevel="1" collapsed="1"/>
    <col min="18" max="21" width="9" style="121" customWidth="1" outlineLevel="1"/>
    <col min="22" max="22" width="11.3833333333333" style="121" hidden="1" customWidth="1"/>
    <col min="23" max="24" width="9" style="121" customWidth="1" outlineLevel="1"/>
    <col min="25" max="25" width="12.5" style="121" customWidth="1"/>
    <col min="26" max="26" width="10.25" style="121" customWidth="1"/>
    <col min="27" max="27" width="10.25" style="121" customWidth="1" outlineLevel="1"/>
    <col min="28" max="28" width="9" style="121" customWidth="1" outlineLevel="1"/>
    <col min="29" max="29" width="9" style="121" customWidth="1"/>
    <col min="30" max="30" width="15.75" style="121" customWidth="1" outlineLevel="1"/>
    <col min="31" max="32" width="10.6333333333333" style="121" customWidth="1" outlineLevel="1"/>
    <col min="33" max="33" width="32.35" style="121" customWidth="1"/>
    <col min="34" max="34" width="13.25" style="121" customWidth="1" outlineLevel="1"/>
    <col min="35" max="35" width="9" style="121" customWidth="1" outlineLevel="1"/>
    <col min="36" max="36" width="12.6333333333333" style="121" customWidth="1" outlineLevel="1"/>
    <col min="37" max="37" width="9" style="121" customWidth="1" outlineLevel="1" collapsed="1"/>
    <col min="38" max="38" width="12.6333333333333" style="121" customWidth="1" outlineLevel="1"/>
    <col min="39" max="44" width="9" style="121" customWidth="1" outlineLevel="1"/>
    <col min="45" max="45" width="8.08333333333333" style="121" customWidth="1" outlineLevel="1" collapsed="1"/>
    <col min="46" max="46" width="8.08333333333333" style="121" customWidth="1" outlineLevel="1"/>
    <col min="47" max="48" width="29.2583333333333" style="121" customWidth="1" outlineLevel="1"/>
    <col min="49" max="49" width="8.08333333333333" style="121" customWidth="1"/>
    <col min="50" max="50" width="33.0833333333333" style="121" customWidth="1"/>
    <col min="51" max="51" width="19.2666666666667" style="121" customWidth="1"/>
    <col min="52" max="52" width="9.25833333333333" style="121" customWidth="1" outlineLevel="1"/>
    <col min="53" max="53" width="14.6333333333333" style="121" customWidth="1" outlineLevel="1"/>
    <col min="54" max="54" width="21.25" style="121" customWidth="1" outlineLevel="1"/>
    <col min="55" max="59" width="8.925" style="121" customWidth="1" outlineLevel="1"/>
    <col min="60" max="60" width="13.2166666666667" style="121" customWidth="1" outlineLevel="1"/>
    <col min="61" max="61" width="9" style="121" customWidth="1"/>
    <col min="62" max="62" width="7.75" style="121" customWidth="1"/>
    <col min="63" max="63" width="7.75" style="121" customWidth="1" outlineLevel="1"/>
    <col min="64" max="64" width="12.4916666666667" style="121" customWidth="1"/>
    <col min="65" max="67" width="7.75" style="121" customWidth="1" outlineLevel="1"/>
    <col min="68" max="68" width="7.75" style="121" customWidth="1"/>
    <col min="69" max="69" width="13.525" style="121" customWidth="1" outlineLevel="1"/>
    <col min="70" max="71" width="7.75" style="121" customWidth="1"/>
    <col min="72" max="72" width="16.4666666666667" style="121" customWidth="1"/>
    <col min="73" max="74" width="7.75" style="121" customWidth="1"/>
    <col min="75" max="75" width="7.75" style="121" customWidth="1" outlineLevel="1"/>
    <col min="76" max="77" width="7.75" style="121" customWidth="1"/>
    <col min="78" max="78" width="7.75" style="121" customWidth="1" outlineLevel="1"/>
    <col min="79" max="79" width="11.6083333333333" style="121" customWidth="1"/>
    <col min="80" max="80" width="7.75" style="121" customWidth="1"/>
    <col min="81" max="81" width="7.75" style="121" customWidth="1" outlineLevel="1"/>
    <col min="82" max="82" width="11.475" style="121" customWidth="1"/>
    <col min="83" max="84" width="7.75" style="121" customWidth="1" outlineLevel="1"/>
    <col min="85" max="85" width="13.2333333333333" style="121" customWidth="1" outlineLevel="1"/>
    <col min="86" max="87" width="7.75" style="121" customWidth="1" outlineLevel="1"/>
    <col min="88" max="88" width="12.8" style="121" customWidth="1" outlineLevel="1"/>
    <col min="89" max="91" width="7.75" style="121" customWidth="1" outlineLevel="1"/>
    <col min="92" max="92" width="7.75" style="121" customWidth="1"/>
    <col min="93" max="93" width="9" style="121" customWidth="1" outlineLevel="1"/>
    <col min="94" max="94" width="12.7833333333333" style="121" customWidth="1"/>
    <col min="95" max="96" width="11.1333333333333" style="121" customWidth="1"/>
    <col min="97" max="97" width="28.3833333333333" style="121" customWidth="1"/>
    <col min="98" max="100" width="9" style="121" customWidth="1"/>
    <col min="101" max="101" width="10.3833333333333" style="121" customWidth="1"/>
    <col min="102" max="104" width="9" style="121" customWidth="1"/>
    <col min="105" max="16384" width="9" style="121"/>
  </cols>
  <sheetData>
    <row r="1" s="121" customFormat="1" ht="23.1" customHeight="1" spans="1:2">
      <c r="A1" s="125" t="s">
        <v>0</v>
      </c>
      <c r="B1" s="125"/>
    </row>
    <row r="2" s="122" customFormat="1" ht="38" customHeight="1" spans="1:94">
      <c r="A2" s="126" t="s">
        <v>990</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row>
    <row r="3" s="122" customFormat="1" ht="18" hidden="1" customHeight="1" outlineLevel="1" spans="1:96">
      <c r="A3" s="126"/>
      <c r="B3" s="126"/>
      <c r="C3" s="126"/>
      <c r="D3" s="126"/>
      <c r="E3" s="126"/>
      <c r="F3" s="126"/>
      <c r="G3" s="126"/>
      <c r="H3" s="126"/>
      <c r="I3" s="126"/>
      <c r="J3" s="126"/>
      <c r="K3" s="126"/>
      <c r="L3" s="126"/>
      <c r="M3" s="126"/>
      <c r="N3" s="126"/>
      <c r="O3" s="126"/>
      <c r="P3" s="126"/>
      <c r="Q3" s="126"/>
      <c r="R3" s="126"/>
      <c r="S3" s="130"/>
      <c r="T3" s="130"/>
      <c r="U3" s="131">
        <f>(Y108-V3)/V3</f>
        <v>-0.999986095066183</v>
      </c>
      <c r="V3" s="132">
        <v>6321597.87</v>
      </c>
      <c r="W3" s="126"/>
      <c r="X3" s="126"/>
      <c r="Y3" s="130">
        <f>SUBTOTAL(9,Y8:Y107)/10000</f>
        <v>87.9014</v>
      </c>
      <c r="Z3" s="130">
        <f>SUBTOTAL(9,Z8:Z107)/10000</f>
        <v>0</v>
      </c>
      <c r="AA3" s="130"/>
      <c r="AB3" s="126"/>
      <c r="AC3" s="130"/>
      <c r="AD3" s="126"/>
      <c r="AE3" s="133" t="e">
        <f>300.4/Z3</f>
        <v>#DIV/0!</v>
      </c>
      <c r="AF3" s="126"/>
      <c r="AG3" s="135">
        <v>2977063.55</v>
      </c>
      <c r="AH3" s="131">
        <f>(Z108-AG3)/AG3</f>
        <v>-1</v>
      </c>
      <c r="AI3" s="126"/>
      <c r="AJ3" s="126"/>
      <c r="AK3" s="126"/>
      <c r="AL3" s="126">
        <v>60.5</v>
      </c>
      <c r="AM3" s="126"/>
      <c r="AN3" s="126"/>
      <c r="AO3" s="126"/>
      <c r="AP3" s="126"/>
      <c r="AQ3" s="126"/>
      <c r="AR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2">
        <v>24.3</v>
      </c>
      <c r="CR3" s="122">
        <f>AL3-CQ3</f>
        <v>36.2</v>
      </c>
    </row>
    <row r="4" s="123" customFormat="1" ht="17" customHeight="1" collapsed="1" spans="1:94">
      <c r="A4" s="127" t="s">
        <v>2</v>
      </c>
      <c r="B4" s="127" t="s">
        <v>3</v>
      </c>
      <c r="C4" s="127" t="s">
        <v>298</v>
      </c>
      <c r="D4" s="127" t="s">
        <v>299</v>
      </c>
      <c r="E4" s="127" t="s">
        <v>300</v>
      </c>
      <c r="F4" s="127" t="s">
        <v>301</v>
      </c>
      <c r="G4" s="127" t="s">
        <v>4</v>
      </c>
      <c r="H4" s="127" t="s">
        <v>303</v>
      </c>
      <c r="I4" s="127" t="s">
        <v>304</v>
      </c>
      <c r="J4" s="127" t="s">
        <v>305</v>
      </c>
      <c r="K4" s="127" t="s">
        <v>5</v>
      </c>
      <c r="L4" s="127" t="s">
        <v>306</v>
      </c>
      <c r="M4" s="127" t="s">
        <v>307</v>
      </c>
      <c r="N4" s="127" t="s">
        <v>308</v>
      </c>
      <c r="O4" s="127" t="s">
        <v>309</v>
      </c>
      <c r="P4" s="127" t="s">
        <v>310</v>
      </c>
      <c r="Q4" s="127" t="s">
        <v>311</v>
      </c>
      <c r="R4" s="127" t="s">
        <v>312</v>
      </c>
      <c r="S4" s="127" t="s">
        <v>313</v>
      </c>
      <c r="T4" s="127" t="s">
        <v>314</v>
      </c>
      <c r="U4" s="127" t="s">
        <v>315</v>
      </c>
      <c r="V4" s="127" t="s">
        <v>6</v>
      </c>
      <c r="W4" s="127" t="s">
        <v>316</v>
      </c>
      <c r="X4" s="127" t="s">
        <v>317</v>
      </c>
      <c r="Y4" s="134" t="s">
        <v>7</v>
      </c>
      <c r="Z4" s="134" t="s">
        <v>8</v>
      </c>
      <c r="AA4" s="134" t="s">
        <v>318</v>
      </c>
      <c r="AB4" s="127" t="s">
        <v>319</v>
      </c>
      <c r="AC4" s="127" t="s">
        <v>9</v>
      </c>
      <c r="AD4" s="127" t="s">
        <v>991</v>
      </c>
      <c r="AE4" s="127" t="s">
        <v>321</v>
      </c>
      <c r="AF4" s="127" t="s">
        <v>322</v>
      </c>
      <c r="AG4" s="127" t="s">
        <v>10</v>
      </c>
      <c r="AH4" s="127" t="s">
        <v>11</v>
      </c>
      <c r="AI4" s="127" t="s">
        <v>323</v>
      </c>
      <c r="AJ4" s="127" t="s">
        <v>324</v>
      </c>
      <c r="AK4" s="127" t="s">
        <v>325</v>
      </c>
      <c r="AL4" s="127" t="s">
        <v>326</v>
      </c>
      <c r="AM4" s="134" t="s">
        <v>327</v>
      </c>
      <c r="AN4" s="134"/>
      <c r="AO4" s="134" t="s">
        <v>328</v>
      </c>
      <c r="AP4" s="134" t="s">
        <v>329</v>
      </c>
      <c r="AQ4" s="134" t="s">
        <v>330</v>
      </c>
      <c r="AR4" s="134" t="s">
        <v>331</v>
      </c>
      <c r="AS4" s="127" t="s">
        <v>332</v>
      </c>
      <c r="AT4" s="127" t="s">
        <v>333</v>
      </c>
      <c r="AU4" s="127" t="s">
        <v>334</v>
      </c>
      <c r="AV4" s="127" t="s">
        <v>335</v>
      </c>
      <c r="AW4" s="127" t="s">
        <v>336</v>
      </c>
      <c r="AX4" s="127" t="s">
        <v>338</v>
      </c>
      <c r="AY4" s="127" t="s">
        <v>340</v>
      </c>
      <c r="AZ4" s="127" t="s">
        <v>341</v>
      </c>
      <c r="BA4" s="127"/>
      <c r="BB4" s="127"/>
      <c r="BC4" s="127"/>
      <c r="BD4" s="127"/>
      <c r="BE4" s="127"/>
      <c r="BF4" s="127"/>
      <c r="BG4" s="127"/>
      <c r="BH4" s="127"/>
      <c r="BI4" s="134" t="s">
        <v>342</v>
      </c>
      <c r="BJ4" s="127" t="s">
        <v>343</v>
      </c>
      <c r="BK4" s="127"/>
      <c r="BL4" s="127"/>
      <c r="BM4" s="127" t="s">
        <v>344</v>
      </c>
      <c r="BN4" s="127"/>
      <c r="BO4" s="127"/>
      <c r="BP4" s="150" t="s">
        <v>345</v>
      </c>
      <c r="BQ4" s="151"/>
      <c r="BR4" s="151"/>
      <c r="BS4" s="151"/>
      <c r="BT4" s="151"/>
      <c r="BU4" s="151"/>
      <c r="BV4" s="151"/>
      <c r="BW4" s="151"/>
      <c r="BX4" s="154"/>
      <c r="BY4" s="127" t="s">
        <v>346</v>
      </c>
      <c r="BZ4" s="127"/>
      <c r="CA4" s="127"/>
      <c r="CB4" s="127" t="s">
        <v>347</v>
      </c>
      <c r="CC4" s="127"/>
      <c r="CD4" s="127"/>
      <c r="CE4" s="127" t="s">
        <v>348</v>
      </c>
      <c r="CF4" s="127"/>
      <c r="CG4" s="127"/>
      <c r="CH4" s="127" t="s">
        <v>349</v>
      </c>
      <c r="CI4" s="127"/>
      <c r="CJ4" s="127"/>
      <c r="CK4" s="127" t="s">
        <v>350</v>
      </c>
      <c r="CL4" s="127"/>
      <c r="CM4" s="127"/>
      <c r="CN4" s="150" t="s">
        <v>351</v>
      </c>
      <c r="CO4" s="151"/>
      <c r="CP4" s="154"/>
    </row>
    <row r="5" s="123" customFormat="1" ht="17" customHeight="1" spans="1:94">
      <c r="A5" s="127"/>
      <c r="B5" s="127"/>
      <c r="C5" s="127"/>
      <c r="D5" s="127"/>
      <c r="E5" s="127"/>
      <c r="F5" s="127"/>
      <c r="G5" s="127"/>
      <c r="H5" s="127"/>
      <c r="I5" s="127"/>
      <c r="J5" s="127"/>
      <c r="K5" s="127"/>
      <c r="L5" s="127"/>
      <c r="M5" s="127"/>
      <c r="N5" s="127"/>
      <c r="O5" s="127"/>
      <c r="P5" s="127"/>
      <c r="Q5" s="127"/>
      <c r="R5" s="127"/>
      <c r="S5" s="127"/>
      <c r="T5" s="127"/>
      <c r="U5" s="127"/>
      <c r="V5" s="127"/>
      <c r="W5" s="127"/>
      <c r="X5" s="127"/>
      <c r="Y5" s="134"/>
      <c r="Z5" s="134"/>
      <c r="AA5" s="134"/>
      <c r="AB5" s="127"/>
      <c r="AC5" s="127"/>
      <c r="AD5" s="127"/>
      <c r="AE5" s="127"/>
      <c r="AF5" s="127"/>
      <c r="AG5" s="127"/>
      <c r="AH5" s="127"/>
      <c r="AI5" s="127"/>
      <c r="AJ5" s="127"/>
      <c r="AK5" s="127"/>
      <c r="AL5" s="127"/>
      <c r="AM5" s="134"/>
      <c r="AN5" s="134"/>
      <c r="AO5" s="134"/>
      <c r="AP5" s="134"/>
      <c r="AQ5" s="134"/>
      <c r="AR5" s="134"/>
      <c r="AS5" s="127"/>
      <c r="AT5" s="127"/>
      <c r="AU5" s="127"/>
      <c r="AV5" s="127"/>
      <c r="AW5" s="127"/>
      <c r="AX5" s="127"/>
      <c r="AY5" s="127"/>
      <c r="AZ5" s="138" t="s">
        <v>352</v>
      </c>
      <c r="BA5" s="138" t="s">
        <v>353</v>
      </c>
      <c r="BB5" s="127" t="s">
        <v>354</v>
      </c>
      <c r="BC5" s="139" t="s">
        <v>355</v>
      </c>
      <c r="BD5" s="140"/>
      <c r="BE5" s="140"/>
      <c r="BF5" s="140"/>
      <c r="BG5" s="148"/>
      <c r="BH5" s="127" t="s">
        <v>356</v>
      </c>
      <c r="BI5" s="134"/>
      <c r="BJ5" s="127"/>
      <c r="BK5" s="127"/>
      <c r="BL5" s="127"/>
      <c r="BM5" s="127"/>
      <c r="BN5" s="127"/>
      <c r="BO5" s="127"/>
      <c r="BP5" s="152"/>
      <c r="BQ5" s="153"/>
      <c r="BR5" s="153"/>
      <c r="BS5" s="153"/>
      <c r="BT5" s="153"/>
      <c r="BU5" s="153"/>
      <c r="BV5" s="153"/>
      <c r="BW5" s="153"/>
      <c r="BX5" s="155"/>
      <c r="BY5" s="127"/>
      <c r="BZ5" s="127"/>
      <c r="CA5" s="127"/>
      <c r="CB5" s="127"/>
      <c r="CC5" s="127"/>
      <c r="CD5" s="127"/>
      <c r="CE5" s="127"/>
      <c r="CF5" s="127"/>
      <c r="CG5" s="127"/>
      <c r="CH5" s="127"/>
      <c r="CI5" s="127"/>
      <c r="CJ5" s="127"/>
      <c r="CK5" s="127"/>
      <c r="CL5" s="127"/>
      <c r="CM5" s="127"/>
      <c r="CN5" s="156"/>
      <c r="CO5" s="157"/>
      <c r="CP5" s="158"/>
    </row>
    <row r="6" s="123" customFormat="1" ht="22" customHeight="1" spans="1:94">
      <c r="A6" s="127"/>
      <c r="B6" s="127"/>
      <c r="C6" s="127"/>
      <c r="D6" s="127"/>
      <c r="E6" s="127"/>
      <c r="F6" s="127"/>
      <c r="G6" s="127"/>
      <c r="H6" s="127"/>
      <c r="I6" s="127"/>
      <c r="J6" s="127"/>
      <c r="K6" s="127"/>
      <c r="L6" s="127"/>
      <c r="M6" s="127"/>
      <c r="N6" s="127"/>
      <c r="O6" s="127"/>
      <c r="P6" s="127"/>
      <c r="Q6" s="127"/>
      <c r="R6" s="127"/>
      <c r="S6" s="127"/>
      <c r="T6" s="127"/>
      <c r="U6" s="127"/>
      <c r="V6" s="127"/>
      <c r="W6" s="127"/>
      <c r="X6" s="127"/>
      <c r="Y6" s="134"/>
      <c r="Z6" s="134"/>
      <c r="AA6" s="134"/>
      <c r="AB6" s="127"/>
      <c r="AC6" s="127"/>
      <c r="AD6" s="127"/>
      <c r="AE6" s="127"/>
      <c r="AF6" s="127"/>
      <c r="AG6" s="127"/>
      <c r="AH6" s="127"/>
      <c r="AI6" s="127"/>
      <c r="AJ6" s="127"/>
      <c r="AK6" s="127"/>
      <c r="AL6" s="127"/>
      <c r="AM6" s="134"/>
      <c r="AN6" s="134"/>
      <c r="AO6" s="134"/>
      <c r="AP6" s="134"/>
      <c r="AQ6" s="134"/>
      <c r="AR6" s="134"/>
      <c r="AS6" s="127"/>
      <c r="AT6" s="127"/>
      <c r="AU6" s="127"/>
      <c r="AV6" s="127"/>
      <c r="AW6" s="127"/>
      <c r="AX6" s="127"/>
      <c r="AY6" s="127"/>
      <c r="AZ6" s="141"/>
      <c r="BA6" s="141"/>
      <c r="BB6" s="127"/>
      <c r="BC6" s="139"/>
      <c r="BD6" s="140"/>
      <c r="BE6" s="140"/>
      <c r="BF6" s="140"/>
      <c r="BG6" s="148"/>
      <c r="BH6" s="127"/>
      <c r="BI6" s="134"/>
      <c r="BJ6" s="138" t="s">
        <v>357</v>
      </c>
      <c r="BK6" s="127"/>
      <c r="BL6" s="138" t="s">
        <v>358</v>
      </c>
      <c r="BM6" s="127"/>
      <c r="BN6" s="127"/>
      <c r="BO6" s="127"/>
      <c r="BP6" s="127" t="s">
        <v>357</v>
      </c>
      <c r="BQ6" s="127" t="s">
        <v>354</v>
      </c>
      <c r="BR6" s="127" t="s">
        <v>355</v>
      </c>
      <c r="BS6" s="127"/>
      <c r="BT6" s="127"/>
      <c r="BU6" s="127"/>
      <c r="BV6" s="127"/>
      <c r="BW6" s="138" t="s">
        <v>359</v>
      </c>
      <c r="BX6" s="138" t="s">
        <v>360</v>
      </c>
      <c r="BY6" s="138" t="s">
        <v>357</v>
      </c>
      <c r="BZ6" s="127"/>
      <c r="CA6" s="138" t="s">
        <v>358</v>
      </c>
      <c r="CB6" s="138" t="s">
        <v>357</v>
      </c>
      <c r="CC6" s="127"/>
      <c r="CD6" s="138" t="s">
        <v>358</v>
      </c>
      <c r="CE6" s="138" t="s">
        <v>357</v>
      </c>
      <c r="CF6" s="127"/>
      <c r="CG6" s="138" t="s">
        <v>358</v>
      </c>
      <c r="CH6" s="138" t="s">
        <v>357</v>
      </c>
      <c r="CI6" s="127"/>
      <c r="CJ6" s="138" t="s">
        <v>358</v>
      </c>
      <c r="CK6" s="127"/>
      <c r="CL6" s="127"/>
      <c r="CM6" s="127"/>
      <c r="CN6" s="127" t="s">
        <v>357</v>
      </c>
      <c r="CO6" s="127"/>
      <c r="CP6" s="127" t="s">
        <v>358</v>
      </c>
    </row>
    <row r="7" s="123" customFormat="1" ht="49" customHeight="1" outlineLevel="1" spans="1:95">
      <c r="A7" s="127"/>
      <c r="B7" s="127"/>
      <c r="C7" s="127"/>
      <c r="D7" s="127"/>
      <c r="E7" s="127"/>
      <c r="F7" s="127"/>
      <c r="G7" s="127"/>
      <c r="H7" s="127"/>
      <c r="I7" s="127"/>
      <c r="J7" s="127"/>
      <c r="K7" s="127"/>
      <c r="L7" s="127"/>
      <c r="M7" s="127"/>
      <c r="N7" s="127"/>
      <c r="O7" s="127"/>
      <c r="P7" s="127"/>
      <c r="Q7" s="127"/>
      <c r="R7" s="127"/>
      <c r="S7" s="127"/>
      <c r="T7" s="127"/>
      <c r="U7" s="127"/>
      <c r="V7" s="127"/>
      <c r="W7" s="127"/>
      <c r="X7" s="127"/>
      <c r="Y7" s="134"/>
      <c r="Z7" s="134"/>
      <c r="AA7" s="134"/>
      <c r="AB7" s="127"/>
      <c r="AC7" s="127"/>
      <c r="AD7" s="127"/>
      <c r="AE7" s="127"/>
      <c r="AF7" s="127"/>
      <c r="AG7" s="127"/>
      <c r="AH7" s="127"/>
      <c r="AI7" s="127"/>
      <c r="AJ7" s="127"/>
      <c r="AK7" s="127"/>
      <c r="AL7" s="127"/>
      <c r="AM7" s="134" t="s">
        <v>361</v>
      </c>
      <c r="AN7" s="127" t="s">
        <v>362</v>
      </c>
      <c r="AO7" s="134"/>
      <c r="AP7" s="134"/>
      <c r="AQ7" s="134"/>
      <c r="AR7" s="134"/>
      <c r="AS7" s="127"/>
      <c r="AT7" s="127"/>
      <c r="AU7" s="127"/>
      <c r="AV7" s="127"/>
      <c r="AW7" s="127"/>
      <c r="AX7" s="127"/>
      <c r="AY7" s="127"/>
      <c r="AZ7" s="142"/>
      <c r="BA7" s="142"/>
      <c r="BB7" s="143"/>
      <c r="BC7" s="127" t="s">
        <v>363</v>
      </c>
      <c r="BD7" s="127" t="s">
        <v>364</v>
      </c>
      <c r="BE7" s="127" t="s">
        <v>365</v>
      </c>
      <c r="BF7" s="127" t="s">
        <v>366</v>
      </c>
      <c r="BG7" s="127" t="s">
        <v>367</v>
      </c>
      <c r="BH7" s="143"/>
      <c r="BI7" s="134"/>
      <c r="BJ7" s="142"/>
      <c r="BK7" s="127" t="s">
        <v>359</v>
      </c>
      <c r="BL7" s="142"/>
      <c r="BM7" s="127" t="s">
        <v>357</v>
      </c>
      <c r="BN7" s="127" t="s">
        <v>359</v>
      </c>
      <c r="BO7" s="127" t="s">
        <v>358</v>
      </c>
      <c r="BP7" s="127"/>
      <c r="BQ7" s="127"/>
      <c r="BR7" s="127" t="s">
        <v>368</v>
      </c>
      <c r="BS7" s="127" t="s">
        <v>363</v>
      </c>
      <c r="BT7" s="127" t="s">
        <v>369</v>
      </c>
      <c r="BU7" s="127" t="s">
        <v>370</v>
      </c>
      <c r="BV7" s="127" t="s">
        <v>371</v>
      </c>
      <c r="BW7" s="142"/>
      <c r="BX7" s="142"/>
      <c r="BY7" s="142"/>
      <c r="BZ7" s="127" t="s">
        <v>359</v>
      </c>
      <c r="CA7" s="142"/>
      <c r="CB7" s="142"/>
      <c r="CC7" s="127" t="s">
        <v>359</v>
      </c>
      <c r="CD7" s="142"/>
      <c r="CE7" s="142"/>
      <c r="CF7" s="127" t="s">
        <v>359</v>
      </c>
      <c r="CG7" s="142"/>
      <c r="CH7" s="142"/>
      <c r="CI7" s="127" t="s">
        <v>359</v>
      </c>
      <c r="CJ7" s="142"/>
      <c r="CK7" s="127" t="s">
        <v>357</v>
      </c>
      <c r="CL7" s="127" t="s">
        <v>359</v>
      </c>
      <c r="CM7" s="127" t="s">
        <v>358</v>
      </c>
      <c r="CN7" s="127"/>
      <c r="CO7" s="127" t="s">
        <v>359</v>
      </c>
      <c r="CP7" s="127"/>
      <c r="CQ7" s="123" t="s">
        <v>372</v>
      </c>
    </row>
    <row r="8" s="121" customFormat="1" ht="75" customHeight="1" spans="1:97">
      <c r="A8" s="128"/>
      <c r="B8" s="128" t="s">
        <v>992</v>
      </c>
      <c r="C8" s="129"/>
      <c r="D8" s="129" t="s">
        <v>439</v>
      </c>
      <c r="E8" s="128"/>
      <c r="F8" s="128" t="s">
        <v>707</v>
      </c>
      <c r="G8" s="128"/>
      <c r="H8" s="128"/>
      <c r="I8" s="128"/>
      <c r="J8" s="128"/>
      <c r="K8" s="128"/>
      <c r="L8" s="128"/>
      <c r="M8" s="128"/>
      <c r="N8" s="128"/>
      <c r="O8" s="128"/>
      <c r="P8" s="128"/>
      <c r="Q8" s="128"/>
      <c r="R8" s="128"/>
      <c r="S8" s="128"/>
      <c r="T8" s="128"/>
      <c r="U8" s="128"/>
      <c r="V8" s="128"/>
      <c r="W8" s="128"/>
      <c r="X8" s="128"/>
      <c r="Y8" s="128">
        <v>300000</v>
      </c>
      <c r="Z8" s="128"/>
      <c r="AA8" s="128"/>
      <c r="AB8" s="128"/>
      <c r="AC8" s="128"/>
      <c r="AD8" s="128"/>
      <c r="AE8" s="128"/>
      <c r="AF8" s="128"/>
      <c r="AG8" s="128"/>
      <c r="AH8" s="128"/>
      <c r="AI8" s="128"/>
      <c r="AJ8" s="128"/>
      <c r="AK8" s="129"/>
      <c r="AL8" s="129"/>
      <c r="AM8" s="129"/>
      <c r="AN8" s="129"/>
      <c r="AO8" s="129"/>
      <c r="AP8" s="129"/>
      <c r="AQ8" s="129"/>
      <c r="AR8" s="129"/>
      <c r="AS8" s="136"/>
      <c r="AT8" s="136"/>
      <c r="AU8" s="136"/>
      <c r="AV8" s="136"/>
      <c r="AW8" s="129"/>
      <c r="AX8" s="144"/>
      <c r="AY8" s="144"/>
      <c r="AZ8" s="128"/>
      <c r="BA8" s="128"/>
      <c r="BB8" s="128"/>
      <c r="BC8" s="128"/>
      <c r="BD8" s="128"/>
      <c r="BE8" s="128"/>
      <c r="BF8" s="128"/>
      <c r="BG8" s="128"/>
      <c r="BH8" s="144"/>
      <c r="BI8" s="74" t="str">
        <f>IF(OR(BJ8="是",BJ8="无需办理"),IF(OR(BM8="是",BM8="无需办理"),IF(OR(BP8="是",BP8="无需办理"),IF(OR(BY8="是",BY8="无需办理"),IF(OR(CB8="是",CB8="无需办理"),IF(OR(CE8="是",CE8="无需办理"),IF(OR(CH8="是",CH8="无需办理"),IF(OR(CK8="是",CK8="无需办理"),IF(OR(CN8="是",CN8="无需办理"),"办结",""),""),""),""),""),""),""),""),"")</f>
        <v/>
      </c>
      <c r="BJ8" s="129"/>
      <c r="BK8" s="129"/>
      <c r="BL8" s="129"/>
      <c r="BM8" s="129"/>
      <c r="BN8" s="129"/>
      <c r="BO8" s="129"/>
      <c r="BP8" s="129"/>
      <c r="BQ8" s="129"/>
      <c r="BR8" s="129"/>
      <c r="BS8" s="128"/>
      <c r="BT8" s="128"/>
      <c r="BU8" s="129"/>
      <c r="BV8" s="129"/>
      <c r="BW8" s="129"/>
      <c r="BX8" s="129"/>
      <c r="BY8" s="129"/>
      <c r="BZ8" s="129"/>
      <c r="CA8" s="129"/>
      <c r="CB8" s="129"/>
      <c r="CC8" s="129"/>
      <c r="CD8" s="129"/>
      <c r="CE8" s="129"/>
      <c r="CF8" s="129"/>
      <c r="CG8" s="129"/>
      <c r="CH8" s="129"/>
      <c r="CI8" s="129"/>
      <c r="CJ8" s="129"/>
      <c r="CK8" s="129"/>
      <c r="CL8" s="129"/>
      <c r="CM8" s="129"/>
      <c r="CN8" s="129"/>
      <c r="CO8" s="129"/>
      <c r="CP8" s="129"/>
      <c r="CQ8" s="159"/>
      <c r="CS8" s="164"/>
    </row>
    <row r="9" s="121" customFormat="1" ht="75" customHeight="1" spans="1:102">
      <c r="A9" s="128"/>
      <c r="B9" s="128" t="s">
        <v>993</v>
      </c>
      <c r="C9" s="129"/>
      <c r="D9" s="129" t="s">
        <v>994</v>
      </c>
      <c r="E9" s="128"/>
      <c r="F9" s="128" t="s">
        <v>462</v>
      </c>
      <c r="G9" s="128"/>
      <c r="H9" s="128"/>
      <c r="I9" s="128"/>
      <c r="J9" s="128"/>
      <c r="K9" s="128"/>
      <c r="L9" s="128"/>
      <c r="M9" s="128"/>
      <c r="N9" s="128"/>
      <c r="O9" s="128"/>
      <c r="P9" s="128"/>
      <c r="Q9" s="128"/>
      <c r="R9" s="128"/>
      <c r="S9" s="128"/>
      <c r="T9" s="128"/>
      <c r="U9" s="128"/>
      <c r="V9" s="128"/>
      <c r="W9" s="128"/>
      <c r="X9" s="128"/>
      <c r="Y9" s="128">
        <v>10000</v>
      </c>
      <c r="Z9" s="128"/>
      <c r="AA9" s="128"/>
      <c r="AB9" s="128"/>
      <c r="AC9" s="128"/>
      <c r="AD9" s="128"/>
      <c r="AE9" s="128"/>
      <c r="AF9" s="128"/>
      <c r="AG9" s="128"/>
      <c r="AH9" s="128"/>
      <c r="AI9" s="128"/>
      <c r="AJ9" s="128"/>
      <c r="AK9" s="129"/>
      <c r="AL9" s="129"/>
      <c r="AM9" s="129"/>
      <c r="AN9" s="129"/>
      <c r="AO9" s="129"/>
      <c r="AP9" s="129"/>
      <c r="AQ9" s="129"/>
      <c r="AR9" s="129"/>
      <c r="AS9" s="136"/>
      <c r="AT9" s="136"/>
      <c r="AU9" s="136"/>
      <c r="AV9" s="136"/>
      <c r="AW9" s="129"/>
      <c r="AX9" s="144"/>
      <c r="AY9" s="144"/>
      <c r="AZ9" s="128"/>
      <c r="BA9" s="128"/>
      <c r="BB9" s="128"/>
      <c r="BC9" s="128"/>
      <c r="BD9" s="128"/>
      <c r="BE9" s="128"/>
      <c r="BF9" s="128"/>
      <c r="BG9" s="128"/>
      <c r="BH9" s="144"/>
      <c r="BI9" s="74" t="str">
        <f t="shared" ref="BI9:BI40" si="0">IF(OR(BJ9="是",BJ9="无需办理"),IF(OR(BM9="是",BM9="无需办理"),IF(OR(BP9="是",BP9="无需办理"),IF(OR(BY9="是",BY9="无需办理"),IF(OR(CB9="是",CB9="无需办理"),IF(OR(CE9="是",CE9="无需办理"),IF(OR(CH9="是",CH9="无需办理"),IF(OR(CK9="是",CK9="无需办理"),IF(OR(CN9="是",CN9="无需办理"),"办结",""),""),""),""),""),""),""),""),"")</f>
        <v/>
      </c>
      <c r="BJ9" s="129"/>
      <c r="BK9" s="129"/>
      <c r="BL9" s="129"/>
      <c r="BM9" s="129"/>
      <c r="BN9" s="129"/>
      <c r="BO9" s="129"/>
      <c r="BP9" s="129"/>
      <c r="BQ9" s="129"/>
      <c r="BR9" s="129"/>
      <c r="BS9" s="128"/>
      <c r="BT9" s="128"/>
      <c r="BU9" s="128"/>
      <c r="BV9" s="128"/>
      <c r="BW9" s="129"/>
      <c r="BX9" s="129"/>
      <c r="BY9" s="129"/>
      <c r="BZ9" s="129"/>
      <c r="CA9" s="129"/>
      <c r="CB9" s="129"/>
      <c r="CC9" s="129"/>
      <c r="CD9" s="129"/>
      <c r="CE9" s="129"/>
      <c r="CF9" s="129"/>
      <c r="CG9" s="129"/>
      <c r="CH9" s="129"/>
      <c r="CI9" s="129"/>
      <c r="CJ9" s="129"/>
      <c r="CK9" s="129"/>
      <c r="CL9" s="129"/>
      <c r="CM9" s="129"/>
      <c r="CN9" s="129"/>
      <c r="CO9" s="129"/>
      <c r="CP9" s="129"/>
      <c r="CQ9" s="159"/>
      <c r="CW9" s="165"/>
      <c r="CX9" s="165"/>
    </row>
    <row r="10" s="58" customFormat="1" ht="75" customHeight="1" spans="1:102">
      <c r="A10" s="46"/>
      <c r="B10" s="46" t="s">
        <v>995</v>
      </c>
      <c r="C10" s="47"/>
      <c r="D10" s="47" t="s">
        <v>374</v>
      </c>
      <c r="E10" s="46"/>
      <c r="F10" s="46" t="s">
        <v>406</v>
      </c>
      <c r="G10" s="46"/>
      <c r="H10" s="46"/>
      <c r="I10" s="46"/>
      <c r="J10" s="46"/>
      <c r="K10" s="46"/>
      <c r="L10" s="46"/>
      <c r="M10" s="46"/>
      <c r="N10" s="46"/>
      <c r="O10" s="46"/>
      <c r="P10" s="46"/>
      <c r="Q10" s="46"/>
      <c r="R10" s="46"/>
      <c r="S10" s="46"/>
      <c r="T10" s="46"/>
      <c r="U10" s="46"/>
      <c r="V10" s="46"/>
      <c r="W10" s="46"/>
      <c r="X10" s="46"/>
      <c r="Y10" s="46">
        <v>13000</v>
      </c>
      <c r="Z10" s="46"/>
      <c r="AA10" s="46"/>
      <c r="AB10" s="46"/>
      <c r="AC10" s="46"/>
      <c r="AD10" s="46"/>
      <c r="AE10" s="46"/>
      <c r="AF10" s="46"/>
      <c r="AG10" s="46"/>
      <c r="AH10" s="46"/>
      <c r="AI10" s="46"/>
      <c r="AJ10" s="46"/>
      <c r="AK10" s="46"/>
      <c r="AL10" s="46"/>
      <c r="AM10" s="46"/>
      <c r="AN10" s="46"/>
      <c r="AO10" s="46"/>
      <c r="AP10" s="47"/>
      <c r="AQ10" s="47"/>
      <c r="AR10" s="46"/>
      <c r="AS10" s="137"/>
      <c r="AT10" s="137"/>
      <c r="AU10" s="137"/>
      <c r="AV10" s="137"/>
      <c r="AW10" s="47"/>
      <c r="AX10" s="145"/>
      <c r="AY10" s="145"/>
      <c r="AZ10" s="46"/>
      <c r="BA10" s="46"/>
      <c r="BB10" s="46"/>
      <c r="BC10" s="46"/>
      <c r="BD10" s="46"/>
      <c r="BE10" s="46"/>
      <c r="BF10" s="46"/>
      <c r="BG10" s="46"/>
      <c r="BH10" s="46"/>
      <c r="BI10" s="47" t="str">
        <f t="shared" si="0"/>
        <v/>
      </c>
      <c r="BJ10" s="46"/>
      <c r="BK10" s="46"/>
      <c r="BL10" s="46"/>
      <c r="BM10" s="46"/>
      <c r="BN10" s="46"/>
      <c r="BO10" s="46"/>
      <c r="BP10" s="46"/>
      <c r="BQ10" s="47"/>
      <c r="BR10" s="47"/>
      <c r="BS10" s="46"/>
      <c r="BT10" s="46"/>
      <c r="BU10" s="46"/>
      <c r="BV10" s="46"/>
      <c r="BW10" s="46"/>
      <c r="BX10" s="47"/>
      <c r="BY10" s="46"/>
      <c r="BZ10" s="46"/>
      <c r="CA10" s="46"/>
      <c r="CB10" s="46"/>
      <c r="CC10" s="46"/>
      <c r="CD10" s="46"/>
      <c r="CE10" s="46"/>
      <c r="CF10" s="46"/>
      <c r="CG10" s="46"/>
      <c r="CH10" s="46"/>
      <c r="CI10" s="46"/>
      <c r="CJ10" s="46"/>
      <c r="CK10" s="47"/>
      <c r="CL10" s="46"/>
      <c r="CM10" s="46"/>
      <c r="CN10" s="46"/>
      <c r="CO10" s="46"/>
      <c r="CP10" s="46"/>
      <c r="CQ10" s="160"/>
      <c r="CR10" s="161"/>
      <c r="CS10" s="161"/>
      <c r="CT10" s="161"/>
      <c r="CU10" s="161"/>
      <c r="CW10" s="166"/>
      <c r="CX10" s="166"/>
    </row>
    <row r="11" s="121" customFormat="1" ht="75" customHeight="1" spans="1:102">
      <c r="A11" s="128"/>
      <c r="B11" s="128" t="s">
        <v>996</v>
      </c>
      <c r="C11" s="128"/>
      <c r="D11" s="129" t="s">
        <v>460</v>
      </c>
      <c r="E11" s="128"/>
      <c r="F11" s="128" t="s">
        <v>462</v>
      </c>
      <c r="G11" s="128"/>
      <c r="H11" s="128"/>
      <c r="I11" s="128"/>
      <c r="J11" s="128"/>
      <c r="K11" s="128"/>
      <c r="L11" s="128"/>
      <c r="M11" s="128"/>
      <c r="N11" s="128"/>
      <c r="O11" s="128"/>
      <c r="P11" s="128"/>
      <c r="Q11" s="128"/>
      <c r="R11" s="128"/>
      <c r="S11" s="128"/>
      <c r="T11" s="128"/>
      <c r="U11" s="128"/>
      <c r="V11" s="128"/>
      <c r="W11" s="128"/>
      <c r="X11" s="128"/>
      <c r="Y11" s="128">
        <v>103070</v>
      </c>
      <c r="Z11" s="128"/>
      <c r="AA11" s="128"/>
      <c r="AB11" s="128"/>
      <c r="AC11" s="128"/>
      <c r="AD11" s="128"/>
      <c r="AE11" s="128"/>
      <c r="AF11" s="128"/>
      <c r="AG11" s="128"/>
      <c r="AH11" s="128"/>
      <c r="AI11" s="128"/>
      <c r="AJ11" s="128"/>
      <c r="AK11" s="128"/>
      <c r="AL11" s="128"/>
      <c r="AM11" s="129"/>
      <c r="AN11" s="129"/>
      <c r="AO11" s="129"/>
      <c r="AP11" s="129"/>
      <c r="AQ11" s="129"/>
      <c r="AR11" s="129"/>
      <c r="AS11" s="136"/>
      <c r="AT11" s="136"/>
      <c r="AU11" s="136"/>
      <c r="AV11" s="136"/>
      <c r="AW11" s="129"/>
      <c r="AX11" s="144"/>
      <c r="AY11" s="144"/>
      <c r="AZ11" s="128"/>
      <c r="BA11" s="128"/>
      <c r="BB11" s="128"/>
      <c r="BC11" s="128"/>
      <c r="BD11" s="128"/>
      <c r="BE11" s="128"/>
      <c r="BF11" s="128"/>
      <c r="BG11" s="128"/>
      <c r="BH11" s="128"/>
      <c r="BI11" s="74" t="str">
        <f t="shared" si="0"/>
        <v/>
      </c>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W11" s="165"/>
      <c r="CX11" s="165"/>
    </row>
    <row r="12" s="121" customFormat="1" ht="75" customHeight="1" spans="1:99">
      <c r="A12" s="128"/>
      <c r="B12" s="128" t="s">
        <v>997</v>
      </c>
      <c r="C12" s="128"/>
      <c r="D12" s="129" t="s">
        <v>439</v>
      </c>
      <c r="E12" s="128"/>
      <c r="F12" s="128" t="s">
        <v>998</v>
      </c>
      <c r="G12" s="128"/>
      <c r="H12" s="128"/>
      <c r="I12" s="128"/>
      <c r="J12" s="128"/>
      <c r="K12" s="128"/>
      <c r="L12" s="128"/>
      <c r="M12" s="128"/>
      <c r="N12" s="128"/>
      <c r="O12" s="128"/>
      <c r="P12" s="128"/>
      <c r="Q12" s="128"/>
      <c r="R12" s="129"/>
      <c r="S12" s="128"/>
      <c r="T12" s="128"/>
      <c r="U12" s="128"/>
      <c r="V12" s="128"/>
      <c r="W12" s="128"/>
      <c r="X12" s="128"/>
      <c r="Y12" s="128">
        <v>50000</v>
      </c>
      <c r="Z12" s="128"/>
      <c r="AA12" s="128"/>
      <c r="AB12" s="128"/>
      <c r="AC12" s="128"/>
      <c r="AD12" s="128"/>
      <c r="AE12" s="128"/>
      <c r="AF12" s="128"/>
      <c r="AG12" s="128"/>
      <c r="AH12" s="128"/>
      <c r="AI12" s="128"/>
      <c r="AJ12" s="128"/>
      <c r="AK12" s="128"/>
      <c r="AL12" s="128"/>
      <c r="AM12" s="128"/>
      <c r="AN12" s="128"/>
      <c r="AO12" s="128"/>
      <c r="AP12" s="129"/>
      <c r="AQ12" s="129"/>
      <c r="AR12" s="128"/>
      <c r="AS12" s="136"/>
      <c r="AT12" s="136"/>
      <c r="AU12" s="136"/>
      <c r="AV12" s="136"/>
      <c r="AW12" s="129"/>
      <c r="AX12" s="144"/>
      <c r="AY12" s="144"/>
      <c r="AZ12" s="128"/>
      <c r="BA12" s="128"/>
      <c r="BB12" s="128"/>
      <c r="BC12" s="128"/>
      <c r="BD12" s="128"/>
      <c r="BE12" s="128"/>
      <c r="BF12" s="128"/>
      <c r="BG12" s="128"/>
      <c r="BH12" s="128"/>
      <c r="BI12" s="74" t="str">
        <f t="shared" si="0"/>
        <v/>
      </c>
      <c r="BJ12" s="128"/>
      <c r="BK12" s="128"/>
      <c r="BL12" s="128"/>
      <c r="BM12" s="128"/>
      <c r="BN12" s="128"/>
      <c r="BO12" s="128"/>
      <c r="BP12" s="128"/>
      <c r="BQ12" s="128"/>
      <c r="BR12" s="128"/>
      <c r="BS12" s="128"/>
      <c r="BT12" s="128"/>
      <c r="BU12" s="129"/>
      <c r="BV12" s="129"/>
      <c r="BW12" s="128"/>
      <c r="BX12" s="128"/>
      <c r="BY12" s="129"/>
      <c r="BZ12" s="128"/>
      <c r="CA12" s="128"/>
      <c r="CB12" s="129"/>
      <c r="CC12" s="128"/>
      <c r="CD12" s="128"/>
      <c r="CE12" s="128"/>
      <c r="CF12" s="128"/>
      <c r="CG12" s="128"/>
      <c r="CH12" s="128"/>
      <c r="CI12" s="128"/>
      <c r="CJ12" s="128"/>
      <c r="CK12" s="129"/>
      <c r="CL12" s="128"/>
      <c r="CM12" s="128"/>
      <c r="CN12" s="129"/>
      <c r="CO12" s="128"/>
      <c r="CP12" s="128"/>
      <c r="CQ12" s="162"/>
      <c r="CR12" s="162"/>
      <c r="CS12" s="162"/>
      <c r="CT12" s="162"/>
      <c r="CU12" s="162"/>
    </row>
    <row r="13" s="121" customFormat="1" ht="75" customHeight="1" spans="1:102">
      <c r="A13" s="128"/>
      <c r="B13" s="128" t="s">
        <v>999</v>
      </c>
      <c r="C13" s="128"/>
      <c r="D13" s="129" t="s">
        <v>1000</v>
      </c>
      <c r="E13" s="128"/>
      <c r="F13" s="128" t="s">
        <v>484</v>
      </c>
      <c r="G13" s="128"/>
      <c r="H13" s="128"/>
      <c r="I13" s="129"/>
      <c r="J13" s="128"/>
      <c r="K13" s="129"/>
      <c r="L13" s="129"/>
      <c r="M13" s="129"/>
      <c r="N13" s="128"/>
      <c r="O13" s="129"/>
      <c r="P13" s="129"/>
      <c r="Q13" s="129"/>
      <c r="R13" s="128"/>
      <c r="S13" s="129"/>
      <c r="T13" s="128"/>
      <c r="U13" s="128"/>
      <c r="V13" s="128"/>
      <c r="W13" s="128"/>
      <c r="X13" s="128"/>
      <c r="Y13" s="128">
        <v>40000</v>
      </c>
      <c r="Z13" s="128"/>
      <c r="AA13" s="128"/>
      <c r="AB13" s="128"/>
      <c r="AC13" s="128"/>
      <c r="AD13" s="128"/>
      <c r="AE13" s="128"/>
      <c r="AF13" s="128"/>
      <c r="AG13" s="128"/>
      <c r="AH13" s="128"/>
      <c r="AI13" s="128"/>
      <c r="AJ13" s="128"/>
      <c r="AK13" s="128"/>
      <c r="AL13" s="129"/>
      <c r="AM13" s="129"/>
      <c r="AN13" s="129"/>
      <c r="AO13" s="129"/>
      <c r="AP13" s="129"/>
      <c r="AQ13" s="129"/>
      <c r="AR13" s="129"/>
      <c r="AS13" s="136"/>
      <c r="AT13" s="136"/>
      <c r="AU13" s="136"/>
      <c r="AV13" s="136"/>
      <c r="AW13" s="129"/>
      <c r="AX13" s="144"/>
      <c r="AY13" s="144"/>
      <c r="AZ13" s="129"/>
      <c r="BA13" s="128"/>
      <c r="BB13" s="128"/>
      <c r="BC13" s="128"/>
      <c r="BD13" s="128"/>
      <c r="BE13" s="128"/>
      <c r="BF13" s="128"/>
      <c r="BG13" s="128"/>
      <c r="BH13" s="144"/>
      <c r="BI13" s="74" t="str">
        <f t="shared" si="0"/>
        <v/>
      </c>
      <c r="BJ13" s="129"/>
      <c r="BK13" s="129"/>
      <c r="BL13" s="129"/>
      <c r="BM13" s="128"/>
      <c r="BN13" s="129"/>
      <c r="BO13" s="129"/>
      <c r="BP13" s="129"/>
      <c r="BQ13" s="129"/>
      <c r="BR13" s="129"/>
      <c r="BS13" s="128"/>
      <c r="BT13" s="128"/>
      <c r="BU13" s="128"/>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59"/>
      <c r="CR13" s="159"/>
      <c r="CS13" s="159"/>
      <c r="CT13" s="159"/>
      <c r="CU13" s="159"/>
      <c r="CW13" s="165"/>
      <c r="CX13" s="165"/>
    </row>
    <row r="14" s="121" customFormat="1" ht="75" customHeight="1" spans="1:99">
      <c r="A14" s="128"/>
      <c r="B14" s="128" t="s">
        <v>1001</v>
      </c>
      <c r="C14" s="128"/>
      <c r="D14" s="129" t="s">
        <v>1002</v>
      </c>
      <c r="E14" s="128"/>
      <c r="F14" s="128" t="s">
        <v>546</v>
      </c>
      <c r="G14" s="128"/>
      <c r="H14" s="128"/>
      <c r="I14" s="128"/>
      <c r="J14" s="128"/>
      <c r="K14" s="128"/>
      <c r="L14" s="128"/>
      <c r="M14" s="128"/>
      <c r="N14" s="128"/>
      <c r="O14" s="128"/>
      <c r="P14" s="128"/>
      <c r="Q14" s="128"/>
      <c r="R14" s="129"/>
      <c r="S14" s="128"/>
      <c r="T14" s="128"/>
      <c r="U14" s="128"/>
      <c r="V14" s="128"/>
      <c r="W14" s="128"/>
      <c r="X14" s="128"/>
      <c r="Y14" s="128">
        <v>60000</v>
      </c>
      <c r="Z14" s="128"/>
      <c r="AA14" s="128"/>
      <c r="AB14" s="128"/>
      <c r="AC14" s="128"/>
      <c r="AD14" s="128"/>
      <c r="AE14" s="128"/>
      <c r="AF14" s="128"/>
      <c r="AG14" s="128"/>
      <c r="AH14" s="128"/>
      <c r="AI14" s="128"/>
      <c r="AJ14" s="128"/>
      <c r="AK14" s="128"/>
      <c r="AL14" s="128"/>
      <c r="AM14" s="128"/>
      <c r="AN14" s="128"/>
      <c r="AO14" s="128"/>
      <c r="AP14" s="129"/>
      <c r="AQ14" s="129"/>
      <c r="AR14" s="128"/>
      <c r="AS14" s="136"/>
      <c r="AT14" s="136"/>
      <c r="AU14" s="136"/>
      <c r="AV14" s="136"/>
      <c r="AW14" s="129"/>
      <c r="AX14" s="144"/>
      <c r="AY14" s="144"/>
      <c r="AZ14" s="128"/>
      <c r="BA14" s="128"/>
      <c r="BB14" s="128"/>
      <c r="BC14" s="128"/>
      <c r="BD14" s="128"/>
      <c r="BE14" s="128"/>
      <c r="BF14" s="128"/>
      <c r="BG14" s="128"/>
      <c r="BH14" s="128"/>
      <c r="BI14" s="74" t="str">
        <f t="shared" si="0"/>
        <v/>
      </c>
      <c r="BJ14" s="128"/>
      <c r="BK14" s="128"/>
      <c r="BL14" s="128"/>
      <c r="BM14" s="129"/>
      <c r="BN14" s="128"/>
      <c r="BO14" s="128"/>
      <c r="BP14" s="129"/>
      <c r="BQ14" s="129"/>
      <c r="BR14" s="129"/>
      <c r="BS14" s="129"/>
      <c r="BT14" s="129"/>
      <c r="BU14" s="129"/>
      <c r="BV14" s="129"/>
      <c r="BW14" s="128"/>
      <c r="BX14" s="128"/>
      <c r="BY14" s="129"/>
      <c r="BZ14" s="128"/>
      <c r="CA14" s="128"/>
      <c r="CB14" s="129"/>
      <c r="CC14" s="128"/>
      <c r="CD14" s="128"/>
      <c r="CE14" s="129"/>
      <c r="CF14" s="128"/>
      <c r="CG14" s="128"/>
      <c r="CH14" s="129"/>
      <c r="CI14" s="128"/>
      <c r="CJ14" s="128"/>
      <c r="CK14" s="129"/>
      <c r="CL14" s="128"/>
      <c r="CM14" s="128"/>
      <c r="CN14" s="129"/>
      <c r="CO14" s="128"/>
      <c r="CP14" s="128"/>
      <c r="CQ14" s="163"/>
      <c r="CR14" s="163"/>
      <c r="CS14" s="163"/>
      <c r="CT14" s="163"/>
      <c r="CU14" s="163"/>
    </row>
    <row r="15" s="121" customFormat="1" ht="75" customHeight="1" spans="1:102">
      <c r="A15" s="128"/>
      <c r="B15" s="128" t="s">
        <v>1003</v>
      </c>
      <c r="C15" s="129"/>
      <c r="D15" s="129" t="s">
        <v>482</v>
      </c>
      <c r="E15" s="128"/>
      <c r="F15" s="128" t="s">
        <v>484</v>
      </c>
      <c r="G15" s="128"/>
      <c r="H15" s="128"/>
      <c r="I15" s="128"/>
      <c r="J15" s="128"/>
      <c r="K15" s="128"/>
      <c r="L15" s="128"/>
      <c r="M15" s="128"/>
      <c r="N15" s="128"/>
      <c r="O15" s="128"/>
      <c r="P15" s="128"/>
      <c r="Q15" s="128"/>
      <c r="R15" s="128"/>
      <c r="S15" s="128"/>
      <c r="T15" s="128"/>
      <c r="U15" s="128"/>
      <c r="V15" s="128"/>
      <c r="W15" s="128"/>
      <c r="X15" s="128"/>
      <c r="Y15" s="128">
        <v>120000</v>
      </c>
      <c r="Z15" s="128"/>
      <c r="AA15" s="128"/>
      <c r="AB15" s="128"/>
      <c r="AC15" s="128"/>
      <c r="AD15" s="128"/>
      <c r="AE15" s="128"/>
      <c r="AF15" s="128"/>
      <c r="AG15" s="128"/>
      <c r="AH15" s="128"/>
      <c r="AI15" s="128"/>
      <c r="AJ15" s="128"/>
      <c r="AK15" s="129"/>
      <c r="AL15" s="129"/>
      <c r="AM15" s="129"/>
      <c r="AN15" s="129"/>
      <c r="AO15" s="129"/>
      <c r="AP15" s="129"/>
      <c r="AQ15" s="129"/>
      <c r="AR15" s="129"/>
      <c r="AS15" s="136"/>
      <c r="AT15" s="136"/>
      <c r="AU15" s="136"/>
      <c r="AV15" s="136"/>
      <c r="AW15" s="129"/>
      <c r="AX15" s="144"/>
      <c r="AY15" s="144"/>
      <c r="AZ15" s="128"/>
      <c r="BA15" s="146"/>
      <c r="BB15" s="146"/>
      <c r="BC15" s="146"/>
      <c r="BD15" s="146"/>
      <c r="BE15" s="146"/>
      <c r="BF15" s="146"/>
      <c r="BG15" s="146"/>
      <c r="BH15" s="128"/>
      <c r="BI15" s="74" t="str">
        <f t="shared" si="0"/>
        <v/>
      </c>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59"/>
      <c r="CR15" s="159"/>
      <c r="CS15" s="159"/>
      <c r="CT15" s="159"/>
      <c r="CU15" s="159"/>
      <c r="CW15" s="165"/>
      <c r="CX15" s="165"/>
    </row>
    <row r="16" s="121" customFormat="1" ht="75" customHeight="1" spans="1:102">
      <c r="A16" s="128"/>
      <c r="B16" s="128" t="s">
        <v>1004</v>
      </c>
      <c r="C16" s="128"/>
      <c r="D16" s="129" t="s">
        <v>482</v>
      </c>
      <c r="E16" s="128"/>
      <c r="F16" s="128" t="s">
        <v>484</v>
      </c>
      <c r="G16" s="128"/>
      <c r="H16" s="128"/>
      <c r="I16" s="128"/>
      <c r="J16" s="128"/>
      <c r="K16" s="128"/>
      <c r="L16" s="128"/>
      <c r="M16" s="128"/>
      <c r="N16" s="128"/>
      <c r="O16" s="128"/>
      <c r="P16" s="128"/>
      <c r="Q16" s="128"/>
      <c r="R16" s="128"/>
      <c r="S16" s="128"/>
      <c r="T16" s="128"/>
      <c r="U16" s="128"/>
      <c r="V16" s="128"/>
      <c r="W16" s="128"/>
      <c r="X16" s="128"/>
      <c r="Y16" s="128">
        <v>80000</v>
      </c>
      <c r="Z16" s="128"/>
      <c r="AA16" s="128"/>
      <c r="AB16" s="128"/>
      <c r="AC16" s="128"/>
      <c r="AD16" s="128"/>
      <c r="AE16" s="128"/>
      <c r="AF16" s="128"/>
      <c r="AG16" s="128"/>
      <c r="AH16" s="128"/>
      <c r="AI16" s="128"/>
      <c r="AJ16" s="128"/>
      <c r="AK16" s="128"/>
      <c r="AL16" s="128"/>
      <c r="AM16" s="128"/>
      <c r="AN16" s="128"/>
      <c r="AO16" s="128"/>
      <c r="AP16" s="129"/>
      <c r="AQ16" s="129"/>
      <c r="AR16" s="128"/>
      <c r="AS16" s="136"/>
      <c r="AT16" s="136"/>
      <c r="AU16" s="136"/>
      <c r="AV16" s="136"/>
      <c r="AW16" s="129"/>
      <c r="AX16" s="144"/>
      <c r="AY16" s="144"/>
      <c r="AZ16" s="128"/>
      <c r="BA16" s="128"/>
      <c r="BB16" s="128"/>
      <c r="BC16" s="128"/>
      <c r="BD16" s="128"/>
      <c r="BE16" s="128"/>
      <c r="BF16" s="128"/>
      <c r="BG16" s="128"/>
      <c r="BH16" s="128"/>
      <c r="BI16" s="74" t="str">
        <f t="shared" si="0"/>
        <v/>
      </c>
      <c r="BJ16" s="128"/>
      <c r="BK16" s="128"/>
      <c r="BL16" s="128"/>
      <c r="BM16" s="128"/>
      <c r="BN16" s="128"/>
      <c r="BO16" s="128"/>
      <c r="BP16" s="128"/>
      <c r="BQ16" s="129"/>
      <c r="BR16" s="128"/>
      <c r="BS16" s="128"/>
      <c r="BT16" s="128"/>
      <c r="BU16" s="129"/>
      <c r="BV16" s="129"/>
      <c r="BW16" s="128"/>
      <c r="BX16" s="128"/>
      <c r="BY16" s="128"/>
      <c r="BZ16" s="128"/>
      <c r="CA16" s="128"/>
      <c r="CB16" s="128"/>
      <c r="CC16" s="128"/>
      <c r="CD16" s="128"/>
      <c r="CE16" s="128"/>
      <c r="CF16" s="128"/>
      <c r="CG16" s="128"/>
      <c r="CH16" s="128"/>
      <c r="CI16" s="128"/>
      <c r="CJ16" s="128"/>
      <c r="CK16" s="128"/>
      <c r="CL16" s="128"/>
      <c r="CM16" s="128"/>
      <c r="CN16" s="128"/>
      <c r="CO16" s="128"/>
      <c r="CP16" s="128"/>
      <c r="CQ16" s="163"/>
      <c r="CR16" s="162"/>
      <c r="CS16" s="162"/>
      <c r="CT16" s="162"/>
      <c r="CU16" s="162"/>
      <c r="CW16" s="165"/>
      <c r="CX16" s="165"/>
    </row>
    <row r="17" s="121" customFormat="1" ht="75" customHeight="1" spans="1:94">
      <c r="A17" s="128"/>
      <c r="B17" s="128" t="s">
        <v>1005</v>
      </c>
      <c r="C17" s="129"/>
      <c r="D17" s="129" t="s">
        <v>482</v>
      </c>
      <c r="E17" s="128"/>
      <c r="F17" s="128" t="s">
        <v>484</v>
      </c>
      <c r="G17" s="128"/>
      <c r="H17" s="128"/>
      <c r="I17" s="128"/>
      <c r="J17" s="128"/>
      <c r="K17" s="128"/>
      <c r="L17" s="128"/>
      <c r="M17" s="128"/>
      <c r="N17" s="128"/>
      <c r="O17" s="128"/>
      <c r="P17" s="128"/>
      <c r="Q17" s="128"/>
      <c r="R17" s="128"/>
      <c r="S17" s="128"/>
      <c r="T17" s="128"/>
      <c r="U17" s="128"/>
      <c r="V17" s="128"/>
      <c r="W17" s="128"/>
      <c r="X17" s="128"/>
      <c r="Y17" s="128">
        <v>12000</v>
      </c>
      <c r="Z17" s="128"/>
      <c r="AA17" s="128"/>
      <c r="AB17" s="128"/>
      <c r="AC17" s="128"/>
      <c r="AD17" s="128"/>
      <c r="AE17" s="128"/>
      <c r="AF17" s="128"/>
      <c r="AG17" s="128"/>
      <c r="AH17" s="128"/>
      <c r="AI17" s="128"/>
      <c r="AJ17" s="128"/>
      <c r="AK17" s="129"/>
      <c r="AL17" s="129"/>
      <c r="AM17" s="129"/>
      <c r="AN17" s="129"/>
      <c r="AO17" s="129"/>
      <c r="AP17" s="129"/>
      <c r="AQ17" s="129"/>
      <c r="AR17" s="129"/>
      <c r="AS17" s="129"/>
      <c r="AT17" s="129"/>
      <c r="AU17" s="129"/>
      <c r="AV17" s="129"/>
      <c r="AW17" s="129"/>
      <c r="AX17" s="144"/>
      <c r="AY17" s="144"/>
      <c r="AZ17" s="128"/>
      <c r="BA17" s="128"/>
      <c r="BB17" s="128"/>
      <c r="BC17" s="128"/>
      <c r="BD17" s="128"/>
      <c r="BE17" s="128"/>
      <c r="BF17" s="128"/>
      <c r="BG17" s="128"/>
      <c r="BH17" s="128"/>
      <c r="BI17" s="74" t="str">
        <f t="shared" si="0"/>
        <v/>
      </c>
      <c r="BJ17" s="129"/>
      <c r="BK17" s="129"/>
      <c r="BL17" s="129"/>
      <c r="BM17" s="129"/>
      <c r="BN17" s="129"/>
      <c r="BO17" s="129"/>
      <c r="BP17" s="129"/>
      <c r="BQ17" s="129"/>
      <c r="BR17" s="129"/>
      <c r="BS17" s="128"/>
      <c r="BT17" s="128"/>
      <c r="BU17" s="129"/>
      <c r="BV17" s="129"/>
      <c r="BW17" s="128"/>
      <c r="BX17" s="129"/>
      <c r="BY17" s="129"/>
      <c r="BZ17" s="129"/>
      <c r="CA17" s="129"/>
      <c r="CB17" s="129"/>
      <c r="CC17" s="129"/>
      <c r="CD17" s="129"/>
      <c r="CE17" s="129"/>
      <c r="CF17" s="129"/>
      <c r="CG17" s="129"/>
      <c r="CH17" s="129"/>
      <c r="CI17" s="129"/>
      <c r="CJ17" s="129"/>
      <c r="CK17" s="129"/>
      <c r="CL17" s="129"/>
      <c r="CM17" s="129"/>
      <c r="CN17" s="129"/>
      <c r="CO17" s="129"/>
      <c r="CP17" s="129"/>
    </row>
    <row r="18" s="121" customFormat="1" ht="75" customHeight="1" spans="1:99">
      <c r="A18" s="128"/>
      <c r="B18" s="128" t="s">
        <v>1006</v>
      </c>
      <c r="C18" s="128"/>
      <c r="D18" s="129" t="s">
        <v>1000</v>
      </c>
      <c r="E18" s="128"/>
      <c r="F18" s="128" t="s">
        <v>484</v>
      </c>
      <c r="G18" s="128"/>
      <c r="H18" s="128"/>
      <c r="I18" s="128"/>
      <c r="J18" s="128"/>
      <c r="K18" s="128"/>
      <c r="L18" s="128"/>
      <c r="M18" s="128"/>
      <c r="N18" s="128"/>
      <c r="O18" s="128"/>
      <c r="P18" s="128"/>
      <c r="Q18" s="128"/>
      <c r="R18" s="129"/>
      <c r="S18" s="128"/>
      <c r="T18" s="128"/>
      <c r="U18" s="128"/>
      <c r="V18" s="128"/>
      <c r="W18" s="128"/>
      <c r="X18" s="128"/>
      <c r="Y18" s="128">
        <v>40600</v>
      </c>
      <c r="Z18" s="128"/>
      <c r="AA18" s="128"/>
      <c r="AB18" s="128"/>
      <c r="AC18" s="128"/>
      <c r="AD18" s="128"/>
      <c r="AE18" s="128"/>
      <c r="AF18" s="128"/>
      <c r="AG18" s="128"/>
      <c r="AH18" s="128"/>
      <c r="AI18" s="128"/>
      <c r="AJ18" s="128"/>
      <c r="AK18" s="128"/>
      <c r="AL18" s="128"/>
      <c r="AM18" s="128"/>
      <c r="AN18" s="128"/>
      <c r="AO18" s="128"/>
      <c r="AP18" s="129"/>
      <c r="AQ18" s="129"/>
      <c r="AR18" s="128"/>
      <c r="AS18" s="136"/>
      <c r="AT18" s="136"/>
      <c r="AU18" s="136"/>
      <c r="AV18" s="136"/>
      <c r="AW18" s="129"/>
      <c r="AX18" s="144"/>
      <c r="AY18" s="144"/>
      <c r="AZ18" s="128"/>
      <c r="BA18" s="128"/>
      <c r="BB18" s="128"/>
      <c r="BC18" s="128"/>
      <c r="BD18" s="128"/>
      <c r="BE18" s="128"/>
      <c r="BF18" s="128"/>
      <c r="BG18" s="128"/>
      <c r="BH18" s="144"/>
      <c r="BI18" s="74" t="str">
        <f t="shared" si="0"/>
        <v/>
      </c>
      <c r="BJ18" s="128"/>
      <c r="BK18" s="128"/>
      <c r="BL18" s="128"/>
      <c r="BM18" s="128"/>
      <c r="BN18" s="128"/>
      <c r="BO18" s="128"/>
      <c r="BP18" s="128"/>
      <c r="BQ18" s="128"/>
      <c r="BR18" s="128"/>
      <c r="BS18" s="128"/>
      <c r="BT18" s="128"/>
      <c r="BU18" s="129"/>
      <c r="BV18" s="129"/>
      <c r="BW18" s="128"/>
      <c r="BX18" s="128"/>
      <c r="BY18" s="128"/>
      <c r="BZ18" s="128"/>
      <c r="CA18" s="128"/>
      <c r="CB18" s="128"/>
      <c r="CC18" s="128"/>
      <c r="CD18" s="128"/>
      <c r="CE18" s="128"/>
      <c r="CF18" s="128"/>
      <c r="CG18" s="128"/>
      <c r="CH18" s="128"/>
      <c r="CI18" s="128"/>
      <c r="CJ18" s="128"/>
      <c r="CK18" s="129"/>
      <c r="CL18" s="128"/>
      <c r="CM18" s="128"/>
      <c r="CN18" s="128"/>
      <c r="CO18" s="128"/>
      <c r="CP18" s="128"/>
      <c r="CQ18" s="163"/>
      <c r="CR18" s="162"/>
      <c r="CS18" s="162"/>
      <c r="CT18" s="162"/>
      <c r="CU18" s="162"/>
    </row>
    <row r="19" s="121" customFormat="1" ht="75" customHeight="1" spans="1:99">
      <c r="A19" s="128"/>
      <c r="B19" s="128" t="s">
        <v>1007</v>
      </c>
      <c r="C19" s="128"/>
      <c r="D19" s="129" t="s">
        <v>1008</v>
      </c>
      <c r="E19" s="128"/>
      <c r="F19" s="128" t="s">
        <v>998</v>
      </c>
      <c r="G19" s="128"/>
      <c r="H19" s="128"/>
      <c r="I19" s="128"/>
      <c r="J19" s="128"/>
      <c r="K19" s="128"/>
      <c r="L19" s="128"/>
      <c r="M19" s="128"/>
      <c r="N19" s="128"/>
      <c r="O19" s="128"/>
      <c r="P19" s="128"/>
      <c r="Q19" s="128"/>
      <c r="R19" s="129"/>
      <c r="S19" s="128"/>
      <c r="T19" s="128"/>
      <c r="U19" s="128"/>
      <c r="V19" s="128"/>
      <c r="W19" s="128"/>
      <c r="X19" s="128"/>
      <c r="Y19" s="128">
        <v>10000</v>
      </c>
      <c r="Z19" s="128"/>
      <c r="AA19" s="128"/>
      <c r="AB19" s="128"/>
      <c r="AC19" s="128"/>
      <c r="AD19" s="128"/>
      <c r="AE19" s="128"/>
      <c r="AF19" s="128"/>
      <c r="AG19" s="128"/>
      <c r="AH19" s="128"/>
      <c r="AI19" s="128"/>
      <c r="AJ19" s="128"/>
      <c r="AK19" s="128"/>
      <c r="AL19" s="128"/>
      <c r="AM19" s="128"/>
      <c r="AN19" s="128"/>
      <c r="AO19" s="128"/>
      <c r="AP19" s="129"/>
      <c r="AQ19" s="129"/>
      <c r="AR19" s="128"/>
      <c r="AS19" s="136"/>
      <c r="AT19" s="136"/>
      <c r="AU19" s="136"/>
      <c r="AV19" s="136"/>
      <c r="AW19" s="129"/>
      <c r="AX19" s="144"/>
      <c r="AY19" s="144"/>
      <c r="AZ19" s="128"/>
      <c r="BA19" s="128"/>
      <c r="BB19" s="128"/>
      <c r="BC19" s="128"/>
      <c r="BD19" s="128"/>
      <c r="BE19" s="128"/>
      <c r="BF19" s="128"/>
      <c r="BG19" s="128"/>
      <c r="BH19" s="128"/>
      <c r="BI19" s="74" t="str">
        <f t="shared" si="0"/>
        <v/>
      </c>
      <c r="BJ19" s="128"/>
      <c r="BK19" s="128"/>
      <c r="BL19" s="128"/>
      <c r="BM19" s="128"/>
      <c r="BN19" s="128"/>
      <c r="BO19" s="128"/>
      <c r="BP19" s="129"/>
      <c r="BQ19" s="129"/>
      <c r="BR19" s="129"/>
      <c r="BS19" s="129"/>
      <c r="BT19" s="129"/>
      <c r="BU19" s="129"/>
      <c r="BV19" s="129"/>
      <c r="BW19" s="128"/>
      <c r="BX19" s="128"/>
      <c r="BY19" s="128"/>
      <c r="BZ19" s="128"/>
      <c r="CA19" s="128"/>
      <c r="CB19" s="128"/>
      <c r="CC19" s="128"/>
      <c r="CD19" s="128"/>
      <c r="CE19" s="128"/>
      <c r="CF19" s="128"/>
      <c r="CG19" s="128"/>
      <c r="CH19" s="128"/>
      <c r="CI19" s="128"/>
      <c r="CJ19" s="128"/>
      <c r="CK19" s="128"/>
      <c r="CL19" s="128"/>
      <c r="CM19" s="128"/>
      <c r="CN19" s="128"/>
      <c r="CO19" s="128"/>
      <c r="CP19" s="128"/>
      <c r="CQ19" s="162"/>
      <c r="CR19" s="162"/>
      <c r="CS19" s="162"/>
      <c r="CT19" s="162"/>
      <c r="CU19" s="162"/>
    </row>
    <row r="20" s="121" customFormat="1" ht="75" customHeight="1" spans="1:99">
      <c r="A20" s="128"/>
      <c r="B20" s="128" t="s">
        <v>1009</v>
      </c>
      <c r="C20" s="128"/>
      <c r="D20" s="129" t="s">
        <v>482</v>
      </c>
      <c r="E20" s="128"/>
      <c r="F20" s="128" t="s">
        <v>484</v>
      </c>
      <c r="G20" s="128"/>
      <c r="H20" s="128"/>
      <c r="I20" s="128"/>
      <c r="J20" s="128"/>
      <c r="K20" s="128"/>
      <c r="L20" s="128"/>
      <c r="M20" s="128"/>
      <c r="N20" s="128"/>
      <c r="O20" s="128"/>
      <c r="P20" s="128"/>
      <c r="Q20" s="128"/>
      <c r="R20" s="129"/>
      <c r="S20" s="128"/>
      <c r="T20" s="128"/>
      <c r="U20" s="128"/>
      <c r="V20" s="128"/>
      <c r="W20" s="128"/>
      <c r="X20" s="128"/>
      <c r="Y20" s="128">
        <v>8700</v>
      </c>
      <c r="Z20" s="128"/>
      <c r="AA20" s="128"/>
      <c r="AB20" s="128"/>
      <c r="AC20" s="128"/>
      <c r="AD20" s="128"/>
      <c r="AE20" s="128"/>
      <c r="AF20" s="128"/>
      <c r="AG20" s="128"/>
      <c r="AH20" s="128"/>
      <c r="AI20" s="128"/>
      <c r="AJ20" s="128"/>
      <c r="AK20" s="128"/>
      <c r="AL20" s="128"/>
      <c r="AM20" s="128"/>
      <c r="AN20" s="128"/>
      <c r="AO20" s="128"/>
      <c r="AP20" s="129"/>
      <c r="AQ20" s="129"/>
      <c r="AR20" s="128"/>
      <c r="AS20" s="136"/>
      <c r="AT20" s="136"/>
      <c r="AU20" s="136"/>
      <c r="AV20" s="136"/>
      <c r="AW20" s="129"/>
      <c r="AX20" s="144"/>
      <c r="AY20" s="144"/>
      <c r="AZ20" s="128"/>
      <c r="BA20" s="128"/>
      <c r="BB20" s="128"/>
      <c r="BC20" s="128"/>
      <c r="BD20" s="128"/>
      <c r="BE20" s="128"/>
      <c r="BF20" s="128"/>
      <c r="BG20" s="128"/>
      <c r="BH20" s="128"/>
      <c r="BI20" s="74" t="str">
        <f t="shared" si="0"/>
        <v/>
      </c>
      <c r="BJ20" s="128"/>
      <c r="BK20" s="128"/>
      <c r="BL20" s="128"/>
      <c r="BM20" s="128"/>
      <c r="BN20" s="128"/>
      <c r="BO20" s="128"/>
      <c r="BP20" s="129"/>
      <c r="BQ20" s="129"/>
      <c r="BR20" s="129"/>
      <c r="BS20" s="129"/>
      <c r="BT20" s="129"/>
      <c r="BU20" s="129"/>
      <c r="BV20" s="129"/>
      <c r="BW20" s="128"/>
      <c r="BX20" s="128"/>
      <c r="BY20" s="128"/>
      <c r="BZ20" s="128"/>
      <c r="CA20" s="128"/>
      <c r="CB20" s="128"/>
      <c r="CC20" s="128"/>
      <c r="CD20" s="128"/>
      <c r="CE20" s="128"/>
      <c r="CF20" s="128"/>
      <c r="CG20" s="128"/>
      <c r="CH20" s="128"/>
      <c r="CI20" s="128"/>
      <c r="CJ20" s="128"/>
      <c r="CK20" s="128"/>
      <c r="CL20" s="128"/>
      <c r="CM20" s="128"/>
      <c r="CN20" s="128"/>
      <c r="CO20" s="128"/>
      <c r="CP20" s="128"/>
      <c r="CQ20" s="163"/>
      <c r="CR20" s="162"/>
      <c r="CS20" s="162"/>
      <c r="CT20" s="162"/>
      <c r="CU20" s="162"/>
    </row>
    <row r="21" s="121" customFormat="1" ht="75" customHeight="1" spans="1:102">
      <c r="A21" s="128"/>
      <c r="B21" s="128" t="s">
        <v>1010</v>
      </c>
      <c r="C21" s="128"/>
      <c r="D21" s="129" t="s">
        <v>482</v>
      </c>
      <c r="E21" s="128"/>
      <c r="F21" s="128" t="s">
        <v>484</v>
      </c>
      <c r="G21" s="128"/>
      <c r="H21" s="128"/>
      <c r="I21" s="129"/>
      <c r="J21" s="128"/>
      <c r="K21" s="128"/>
      <c r="L21" s="128"/>
      <c r="M21" s="128"/>
      <c r="N21" s="128"/>
      <c r="O21" s="128"/>
      <c r="P21" s="128"/>
      <c r="Q21" s="128"/>
      <c r="R21" s="128"/>
      <c r="S21" s="128"/>
      <c r="T21" s="128"/>
      <c r="U21" s="128"/>
      <c r="V21" s="128"/>
      <c r="W21" s="128"/>
      <c r="X21" s="128"/>
      <c r="Y21" s="128">
        <v>5000</v>
      </c>
      <c r="Z21" s="128"/>
      <c r="AA21" s="128"/>
      <c r="AB21" s="128"/>
      <c r="AC21" s="128"/>
      <c r="AD21" s="128"/>
      <c r="AE21" s="128"/>
      <c r="AF21" s="128"/>
      <c r="AG21" s="128"/>
      <c r="AH21" s="128"/>
      <c r="AI21" s="128"/>
      <c r="AJ21" s="128"/>
      <c r="AK21" s="128"/>
      <c r="AL21" s="129"/>
      <c r="AM21" s="129"/>
      <c r="AN21" s="129"/>
      <c r="AO21" s="129"/>
      <c r="AP21" s="129"/>
      <c r="AQ21" s="129"/>
      <c r="AR21" s="129"/>
      <c r="AS21" s="136"/>
      <c r="AT21" s="136"/>
      <c r="AU21" s="136"/>
      <c r="AV21" s="136"/>
      <c r="AW21" s="129"/>
      <c r="AX21" s="144"/>
      <c r="AY21" s="144"/>
      <c r="AZ21" s="128"/>
      <c r="BA21" s="128"/>
      <c r="BB21" s="128"/>
      <c r="BC21" s="128"/>
      <c r="BD21" s="128"/>
      <c r="BE21" s="128"/>
      <c r="BF21" s="128"/>
      <c r="BG21" s="128"/>
      <c r="BH21" s="128"/>
      <c r="BI21" s="74" t="str">
        <f t="shared" si="0"/>
        <v/>
      </c>
      <c r="BJ21" s="129"/>
      <c r="BK21" s="129"/>
      <c r="BL21" s="129"/>
      <c r="BM21" s="128"/>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59"/>
      <c r="CR21" s="159"/>
      <c r="CS21" s="159"/>
      <c r="CT21" s="159"/>
      <c r="CU21" s="159"/>
      <c r="CW21" s="165"/>
      <c r="CX21" s="165"/>
    </row>
    <row r="22" s="121" customFormat="1" ht="75" customHeight="1" spans="1:99">
      <c r="A22" s="128"/>
      <c r="B22" s="128" t="s">
        <v>1011</v>
      </c>
      <c r="C22" s="128"/>
      <c r="D22" s="129" t="s">
        <v>482</v>
      </c>
      <c r="E22" s="128"/>
      <c r="F22" s="128" t="s">
        <v>890</v>
      </c>
      <c r="G22" s="128"/>
      <c r="H22" s="128"/>
      <c r="I22" s="128"/>
      <c r="J22" s="128"/>
      <c r="K22" s="128"/>
      <c r="L22" s="128"/>
      <c r="M22" s="128"/>
      <c r="N22" s="128"/>
      <c r="O22" s="128"/>
      <c r="P22" s="128"/>
      <c r="Q22" s="128"/>
      <c r="R22" s="129"/>
      <c r="S22" s="128"/>
      <c r="T22" s="128"/>
      <c r="U22" s="128"/>
      <c r="V22" s="128"/>
      <c r="W22" s="128"/>
      <c r="X22" s="128"/>
      <c r="Y22" s="128">
        <v>8724</v>
      </c>
      <c r="Z22" s="128"/>
      <c r="AA22" s="128"/>
      <c r="AB22" s="128"/>
      <c r="AC22" s="128"/>
      <c r="AD22" s="128"/>
      <c r="AE22" s="128"/>
      <c r="AF22" s="128"/>
      <c r="AG22" s="128"/>
      <c r="AH22" s="128"/>
      <c r="AI22" s="128"/>
      <c r="AJ22" s="128"/>
      <c r="AK22" s="128"/>
      <c r="AL22" s="128"/>
      <c r="AM22" s="128"/>
      <c r="AN22" s="128"/>
      <c r="AO22" s="128"/>
      <c r="AP22" s="129"/>
      <c r="AQ22" s="129"/>
      <c r="AR22" s="128"/>
      <c r="AS22" s="136"/>
      <c r="AT22" s="136"/>
      <c r="AU22" s="136"/>
      <c r="AV22" s="136"/>
      <c r="AW22" s="129"/>
      <c r="AX22" s="144"/>
      <c r="AY22" s="144"/>
      <c r="AZ22" s="128"/>
      <c r="BA22" s="128"/>
      <c r="BB22" s="128"/>
      <c r="BC22" s="128"/>
      <c r="BD22" s="128"/>
      <c r="BE22" s="128"/>
      <c r="BF22" s="128"/>
      <c r="BG22" s="128"/>
      <c r="BH22" s="128"/>
      <c r="BI22" s="74" t="str">
        <f t="shared" si="0"/>
        <v/>
      </c>
      <c r="BJ22" s="128"/>
      <c r="BK22" s="128"/>
      <c r="BL22" s="128"/>
      <c r="BM22" s="128"/>
      <c r="BN22" s="128"/>
      <c r="BO22" s="128"/>
      <c r="BP22" s="128"/>
      <c r="BQ22" s="128"/>
      <c r="BR22" s="128"/>
      <c r="BS22" s="128"/>
      <c r="BT22" s="128"/>
      <c r="BU22" s="129"/>
      <c r="BV22" s="129"/>
      <c r="BW22" s="128"/>
      <c r="BX22" s="128"/>
      <c r="BY22" s="128"/>
      <c r="BZ22" s="128"/>
      <c r="CA22" s="128"/>
      <c r="CB22" s="128"/>
      <c r="CC22" s="128"/>
      <c r="CD22" s="128"/>
      <c r="CE22" s="128"/>
      <c r="CF22" s="128"/>
      <c r="CG22" s="128"/>
      <c r="CH22" s="128"/>
      <c r="CI22" s="128"/>
      <c r="CJ22" s="128"/>
      <c r="CK22" s="129"/>
      <c r="CL22" s="128"/>
      <c r="CM22" s="128"/>
      <c r="CN22" s="128"/>
      <c r="CO22" s="128"/>
      <c r="CP22" s="128"/>
      <c r="CQ22" s="163"/>
      <c r="CR22" s="162"/>
      <c r="CS22" s="162"/>
      <c r="CT22" s="162"/>
      <c r="CU22" s="162"/>
    </row>
    <row r="23" s="121" customFormat="1" ht="75" customHeight="1" spans="1:99">
      <c r="A23" s="128"/>
      <c r="B23" s="128" t="s">
        <v>1012</v>
      </c>
      <c r="C23" s="128"/>
      <c r="D23" s="129" t="s">
        <v>482</v>
      </c>
      <c r="E23" s="128"/>
      <c r="F23" s="128" t="s">
        <v>484</v>
      </c>
      <c r="G23" s="128"/>
      <c r="H23" s="128"/>
      <c r="I23" s="128"/>
      <c r="J23" s="128"/>
      <c r="K23" s="128"/>
      <c r="L23" s="128"/>
      <c r="M23" s="128"/>
      <c r="N23" s="128"/>
      <c r="O23" s="128"/>
      <c r="P23" s="128"/>
      <c r="Q23" s="128"/>
      <c r="R23" s="129"/>
      <c r="S23" s="128"/>
      <c r="T23" s="128"/>
      <c r="U23" s="128"/>
      <c r="V23" s="128"/>
      <c r="W23" s="128"/>
      <c r="X23" s="128"/>
      <c r="Y23" s="128">
        <v>5920</v>
      </c>
      <c r="Z23" s="128"/>
      <c r="AA23" s="128"/>
      <c r="AB23" s="128"/>
      <c r="AC23" s="128"/>
      <c r="AD23" s="128"/>
      <c r="AE23" s="128"/>
      <c r="AF23" s="128"/>
      <c r="AG23" s="128"/>
      <c r="AH23" s="128"/>
      <c r="AI23" s="128"/>
      <c r="AJ23" s="128"/>
      <c r="AK23" s="128"/>
      <c r="AL23" s="128"/>
      <c r="AM23" s="128"/>
      <c r="AN23" s="128"/>
      <c r="AO23" s="128"/>
      <c r="AP23" s="129"/>
      <c r="AQ23" s="129"/>
      <c r="AR23" s="128"/>
      <c r="AS23" s="136"/>
      <c r="AT23" s="136"/>
      <c r="AU23" s="136"/>
      <c r="AV23" s="136"/>
      <c r="AW23" s="129"/>
      <c r="AX23" s="144"/>
      <c r="AY23" s="144"/>
      <c r="AZ23" s="128"/>
      <c r="BA23" s="128"/>
      <c r="BB23" s="128"/>
      <c r="BC23" s="128"/>
      <c r="BD23" s="128"/>
      <c r="BE23" s="128"/>
      <c r="BF23" s="128"/>
      <c r="BG23" s="128"/>
      <c r="BH23" s="144"/>
      <c r="BI23" s="74" t="str">
        <f t="shared" si="0"/>
        <v/>
      </c>
      <c r="BJ23" s="128"/>
      <c r="BK23" s="128"/>
      <c r="BL23" s="128"/>
      <c r="BM23" s="128"/>
      <c r="BN23" s="128"/>
      <c r="BO23" s="128"/>
      <c r="BP23" s="128"/>
      <c r="BQ23" s="128"/>
      <c r="BR23" s="128"/>
      <c r="BS23" s="128"/>
      <c r="BT23" s="128"/>
      <c r="BU23" s="129"/>
      <c r="BV23" s="129"/>
      <c r="BW23" s="128"/>
      <c r="BX23" s="128"/>
      <c r="BY23" s="128"/>
      <c r="BZ23" s="128"/>
      <c r="CA23" s="128"/>
      <c r="CB23" s="128"/>
      <c r="CC23" s="128"/>
      <c r="CD23" s="128"/>
      <c r="CE23" s="128"/>
      <c r="CF23" s="128"/>
      <c r="CG23" s="128"/>
      <c r="CH23" s="128"/>
      <c r="CI23" s="128"/>
      <c r="CJ23" s="128"/>
      <c r="CK23" s="129"/>
      <c r="CL23" s="128"/>
      <c r="CM23" s="128"/>
      <c r="CN23" s="128"/>
      <c r="CO23" s="128"/>
      <c r="CP23" s="128"/>
      <c r="CQ23" s="163"/>
      <c r="CR23" s="162"/>
      <c r="CS23" s="162"/>
      <c r="CT23" s="162"/>
      <c r="CU23" s="162"/>
    </row>
    <row r="24" s="58" customFormat="1" ht="130" customHeight="1" spans="1:99">
      <c r="A24" s="46"/>
      <c r="B24" s="46" t="s">
        <v>1013</v>
      </c>
      <c r="C24" s="46"/>
      <c r="D24" s="47" t="s">
        <v>374</v>
      </c>
      <c r="E24" s="46"/>
      <c r="F24" s="46" t="s">
        <v>406</v>
      </c>
      <c r="G24" s="46"/>
      <c r="H24" s="46"/>
      <c r="I24" s="46"/>
      <c r="J24" s="46"/>
      <c r="K24" s="46"/>
      <c r="L24" s="46"/>
      <c r="M24" s="46"/>
      <c r="N24" s="46"/>
      <c r="O24" s="46"/>
      <c r="P24" s="46"/>
      <c r="Q24" s="46"/>
      <c r="R24" s="47"/>
      <c r="S24" s="46"/>
      <c r="T24" s="46"/>
      <c r="U24" s="47"/>
      <c r="V24" s="46"/>
      <c r="W24" s="46"/>
      <c r="X24" s="46"/>
      <c r="Y24" s="46">
        <v>12000</v>
      </c>
      <c r="Z24" s="46"/>
      <c r="AA24" s="46"/>
      <c r="AB24" s="46"/>
      <c r="AC24" s="46"/>
      <c r="AD24" s="46"/>
      <c r="AE24" s="46"/>
      <c r="AF24" s="46"/>
      <c r="AG24" s="46"/>
      <c r="AH24" s="46"/>
      <c r="AI24" s="46"/>
      <c r="AJ24" s="46"/>
      <c r="AK24" s="46"/>
      <c r="AL24" s="46"/>
      <c r="AM24" s="46"/>
      <c r="AN24" s="46"/>
      <c r="AO24" s="46"/>
      <c r="AP24" s="47"/>
      <c r="AQ24" s="47"/>
      <c r="AR24" s="46"/>
      <c r="AS24" s="137"/>
      <c r="AT24" s="137"/>
      <c r="AU24" s="137"/>
      <c r="AV24" s="137"/>
      <c r="AW24" s="47"/>
      <c r="AX24" s="145"/>
      <c r="AY24" s="145"/>
      <c r="AZ24" s="46"/>
      <c r="BA24" s="46"/>
      <c r="BB24" s="46"/>
      <c r="BC24" s="46"/>
      <c r="BD24" s="46"/>
      <c r="BE24" s="46"/>
      <c r="BF24" s="46"/>
      <c r="BG24" s="46"/>
      <c r="BH24" s="46"/>
      <c r="BI24" s="47" t="str">
        <f t="shared" si="0"/>
        <v/>
      </c>
      <c r="BJ24" s="46"/>
      <c r="BK24" s="46"/>
      <c r="BL24" s="46"/>
      <c r="BM24" s="47"/>
      <c r="BN24" s="46"/>
      <c r="BO24" s="46"/>
      <c r="BP24" s="47"/>
      <c r="BQ24" s="47"/>
      <c r="BR24" s="47"/>
      <c r="BS24" s="47"/>
      <c r="BT24" s="47"/>
      <c r="BU24" s="47"/>
      <c r="BV24" s="47"/>
      <c r="BW24" s="46"/>
      <c r="BX24" s="46"/>
      <c r="BY24" s="47"/>
      <c r="BZ24" s="46"/>
      <c r="CA24" s="46"/>
      <c r="CB24" s="47"/>
      <c r="CC24" s="46"/>
      <c r="CD24" s="46"/>
      <c r="CE24" s="47"/>
      <c r="CF24" s="46"/>
      <c r="CG24" s="46"/>
      <c r="CH24" s="47"/>
      <c r="CI24" s="46"/>
      <c r="CJ24" s="46"/>
      <c r="CK24" s="47"/>
      <c r="CL24" s="46"/>
      <c r="CM24" s="46"/>
      <c r="CN24" s="47"/>
      <c r="CO24" s="46"/>
      <c r="CP24" s="46"/>
      <c r="CQ24" s="160"/>
      <c r="CR24" s="160"/>
      <c r="CS24" s="160"/>
      <c r="CT24" s="160"/>
      <c r="CU24" s="160"/>
    </row>
    <row r="25" s="121" customFormat="1" ht="139" customHeight="1" spans="1:94">
      <c r="A25" s="128"/>
      <c r="B25" s="129"/>
      <c r="C25" s="129"/>
      <c r="D25" s="129"/>
      <c r="E25" s="128"/>
      <c r="F25" s="128"/>
      <c r="G25" s="129"/>
      <c r="H25" s="129"/>
      <c r="I25" s="129"/>
      <c r="J25" s="129"/>
      <c r="K25" s="129"/>
      <c r="L25" s="129"/>
      <c r="M25" s="129"/>
      <c r="N25" s="129"/>
      <c r="O25" s="129"/>
      <c r="P25" s="129"/>
      <c r="Q25" s="129"/>
      <c r="R25" s="129"/>
      <c r="S25" s="129"/>
      <c r="T25" s="128"/>
      <c r="U25" s="129"/>
      <c r="V25" s="129"/>
      <c r="W25" s="129"/>
      <c r="X25" s="129"/>
      <c r="Y25" s="129"/>
      <c r="Z25" s="128"/>
      <c r="AA25" s="128"/>
      <c r="AB25" s="128"/>
      <c r="AC25" s="128"/>
      <c r="AD25" s="129"/>
      <c r="AE25" s="128"/>
      <c r="AF25" s="128"/>
      <c r="AG25" s="129"/>
      <c r="AH25" s="129"/>
      <c r="AI25" s="129"/>
      <c r="AJ25" s="129"/>
      <c r="AK25" s="129"/>
      <c r="AL25" s="129"/>
      <c r="AM25" s="129"/>
      <c r="AN25" s="129"/>
      <c r="AO25" s="129"/>
      <c r="AP25" s="129"/>
      <c r="AQ25" s="129"/>
      <c r="AR25" s="129"/>
      <c r="AS25" s="129"/>
      <c r="AT25" s="129"/>
      <c r="AU25" s="129"/>
      <c r="AV25" s="129"/>
      <c r="AW25" s="129"/>
      <c r="AX25" s="147"/>
      <c r="AY25" s="147"/>
      <c r="AZ25" s="128"/>
      <c r="BA25" s="128"/>
      <c r="BB25" s="128"/>
      <c r="BC25" s="128"/>
      <c r="BD25" s="128"/>
      <c r="BE25" s="128"/>
      <c r="BF25" s="128"/>
      <c r="BG25" s="128"/>
      <c r="BH25" s="128"/>
      <c r="BI25" s="74" t="str">
        <f t="shared" si="0"/>
        <v/>
      </c>
      <c r="BJ25" s="129"/>
      <c r="BK25" s="129"/>
      <c r="BL25" s="129"/>
      <c r="BM25" s="129"/>
      <c r="BN25" s="129"/>
      <c r="BO25" s="129"/>
      <c r="BP25" s="128"/>
      <c r="BQ25" s="128"/>
      <c r="BR25" s="128"/>
      <c r="BS25" s="128"/>
      <c r="BT25" s="128"/>
      <c r="BU25" s="129"/>
      <c r="BV25" s="129"/>
      <c r="BW25" s="129"/>
      <c r="BX25" s="129"/>
      <c r="BY25" s="128"/>
      <c r="BZ25" s="129"/>
      <c r="CA25" s="129"/>
      <c r="CB25" s="128"/>
      <c r="CC25" s="129"/>
      <c r="CD25" s="129"/>
      <c r="CE25" s="128"/>
      <c r="CF25" s="129"/>
      <c r="CG25" s="129"/>
      <c r="CH25" s="128"/>
      <c r="CI25" s="129"/>
      <c r="CJ25" s="129"/>
      <c r="CK25" s="129"/>
      <c r="CL25" s="129"/>
      <c r="CM25" s="129"/>
      <c r="CN25" s="128"/>
      <c r="CO25" s="129"/>
      <c r="CP25" s="129"/>
    </row>
    <row r="26" s="121" customFormat="1" ht="75" customHeight="1" spans="1:99">
      <c r="A26" s="128"/>
      <c r="B26" s="128"/>
      <c r="C26" s="128"/>
      <c r="D26" s="129"/>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9"/>
      <c r="AQ26" s="129"/>
      <c r="AR26" s="128"/>
      <c r="AS26" s="136"/>
      <c r="AT26" s="136"/>
      <c r="AU26" s="136"/>
      <c r="AV26" s="136"/>
      <c r="AW26" s="129"/>
      <c r="AX26" s="147"/>
      <c r="AY26" s="144"/>
      <c r="AZ26" s="128"/>
      <c r="BA26" s="128"/>
      <c r="BB26" s="128"/>
      <c r="BC26" s="128"/>
      <c r="BD26" s="128"/>
      <c r="BE26" s="128"/>
      <c r="BF26" s="128"/>
      <c r="BG26" s="128"/>
      <c r="BH26" s="128"/>
      <c r="BI26" s="74" t="str">
        <f t="shared" si="0"/>
        <v/>
      </c>
      <c r="BJ26" s="128"/>
      <c r="BK26" s="128"/>
      <c r="BL26" s="128"/>
      <c r="BM26" s="128"/>
      <c r="BN26" s="128"/>
      <c r="BO26" s="128"/>
      <c r="BP26" s="128"/>
      <c r="BQ26" s="129"/>
      <c r="BR26" s="129"/>
      <c r="BS26" s="128"/>
      <c r="BT26" s="128"/>
      <c r="BU26" s="129"/>
      <c r="BV26" s="129"/>
      <c r="BW26" s="128"/>
      <c r="BX26" s="129"/>
      <c r="BY26" s="128"/>
      <c r="BZ26" s="128"/>
      <c r="CA26" s="128"/>
      <c r="CB26" s="128"/>
      <c r="CC26" s="128"/>
      <c r="CD26" s="128"/>
      <c r="CE26" s="128"/>
      <c r="CF26" s="128"/>
      <c r="CG26" s="128"/>
      <c r="CH26" s="128"/>
      <c r="CI26" s="128"/>
      <c r="CJ26" s="128"/>
      <c r="CK26" s="129"/>
      <c r="CL26" s="128"/>
      <c r="CM26" s="128"/>
      <c r="CN26" s="128"/>
      <c r="CO26" s="128"/>
      <c r="CP26" s="128"/>
      <c r="CQ26" s="162"/>
      <c r="CR26" s="162"/>
      <c r="CS26" s="162"/>
      <c r="CT26" s="162"/>
      <c r="CU26" s="162"/>
    </row>
    <row r="27" s="121" customFormat="1" ht="107" customHeight="1" spans="1:94">
      <c r="A27" s="128"/>
      <c r="B27" s="128"/>
      <c r="C27" s="129"/>
      <c r="D27" s="129"/>
      <c r="E27" s="128"/>
      <c r="F27" s="128"/>
      <c r="G27" s="128"/>
      <c r="H27" s="128"/>
      <c r="I27" s="128"/>
      <c r="J27" s="128"/>
      <c r="K27" s="129"/>
      <c r="L27" s="129"/>
      <c r="M27" s="129"/>
      <c r="N27" s="129"/>
      <c r="O27" s="129"/>
      <c r="P27" s="129"/>
      <c r="Q27" s="129"/>
      <c r="R27" s="129"/>
      <c r="S27" s="129"/>
      <c r="T27" s="128"/>
      <c r="U27" s="128"/>
      <c r="V27" s="128"/>
      <c r="W27" s="128"/>
      <c r="X27" s="128"/>
      <c r="Y27" s="128"/>
      <c r="Z27" s="128"/>
      <c r="AA27" s="128"/>
      <c r="AB27" s="128"/>
      <c r="AC27" s="128"/>
      <c r="AD27" s="128"/>
      <c r="AE27" s="128"/>
      <c r="AF27" s="128"/>
      <c r="AG27" s="128"/>
      <c r="AH27" s="128"/>
      <c r="AI27" s="128"/>
      <c r="AJ27" s="128"/>
      <c r="AK27" s="129"/>
      <c r="AL27" s="129"/>
      <c r="AM27" s="129"/>
      <c r="AN27" s="129"/>
      <c r="AO27" s="129"/>
      <c r="AP27" s="129"/>
      <c r="AQ27" s="129"/>
      <c r="AR27" s="129"/>
      <c r="AS27" s="136"/>
      <c r="AT27" s="136"/>
      <c r="AU27" s="136"/>
      <c r="AV27" s="136"/>
      <c r="AW27" s="129"/>
      <c r="AX27" s="144"/>
      <c r="AY27" s="144"/>
      <c r="AZ27" s="128"/>
      <c r="BA27" s="128"/>
      <c r="BB27" s="128"/>
      <c r="BC27" s="128"/>
      <c r="BD27" s="128"/>
      <c r="BE27" s="128"/>
      <c r="BF27" s="128"/>
      <c r="BG27" s="128"/>
      <c r="BH27" s="129"/>
      <c r="BI27" s="74" t="str">
        <f t="shared" si="0"/>
        <v/>
      </c>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row>
    <row r="28" s="121" customFormat="1" ht="75" customHeight="1" spans="1:99">
      <c r="A28" s="128"/>
      <c r="B28" s="128"/>
      <c r="C28" s="128"/>
      <c r="D28" s="129"/>
      <c r="E28" s="128"/>
      <c r="F28" s="128"/>
      <c r="G28" s="128"/>
      <c r="H28" s="128"/>
      <c r="I28" s="128"/>
      <c r="J28" s="128"/>
      <c r="K28" s="129"/>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9"/>
      <c r="AM28" s="128"/>
      <c r="AN28" s="128"/>
      <c r="AO28" s="128"/>
      <c r="AP28" s="129"/>
      <c r="AQ28" s="129"/>
      <c r="AR28" s="128"/>
      <c r="AS28" s="136"/>
      <c r="AT28" s="136"/>
      <c r="AU28" s="136"/>
      <c r="AV28" s="136"/>
      <c r="AW28" s="129"/>
      <c r="AX28" s="144"/>
      <c r="AY28" s="144"/>
      <c r="AZ28" s="128"/>
      <c r="BA28" s="128"/>
      <c r="BB28" s="128"/>
      <c r="BC28" s="128"/>
      <c r="BD28" s="128"/>
      <c r="BE28" s="128"/>
      <c r="BF28" s="128"/>
      <c r="BG28" s="128"/>
      <c r="BH28" s="128"/>
      <c r="BI28" s="74" t="str">
        <f t="shared" si="0"/>
        <v/>
      </c>
      <c r="BJ28" s="128"/>
      <c r="BK28" s="128"/>
      <c r="BL28" s="128"/>
      <c r="BM28" s="128"/>
      <c r="BN28" s="128"/>
      <c r="BO28" s="128"/>
      <c r="BP28" s="128"/>
      <c r="BQ28" s="128"/>
      <c r="BR28" s="128"/>
      <c r="BS28" s="128"/>
      <c r="BT28" s="128"/>
      <c r="BU28" s="129"/>
      <c r="BV28" s="129"/>
      <c r="BW28" s="128"/>
      <c r="BX28" s="128"/>
      <c r="BY28" s="128"/>
      <c r="BZ28" s="128"/>
      <c r="CA28" s="128"/>
      <c r="CB28" s="128"/>
      <c r="CC28" s="128"/>
      <c r="CD28" s="128"/>
      <c r="CE28" s="128"/>
      <c r="CF28" s="128"/>
      <c r="CG28" s="128"/>
      <c r="CH28" s="128"/>
      <c r="CI28" s="128"/>
      <c r="CJ28" s="128"/>
      <c r="CK28" s="128"/>
      <c r="CL28" s="128"/>
      <c r="CM28" s="128"/>
      <c r="CN28" s="128"/>
      <c r="CO28" s="128"/>
      <c r="CP28" s="128"/>
      <c r="CQ28" s="163"/>
      <c r="CR28" s="162"/>
      <c r="CS28" s="162"/>
      <c r="CT28" s="162"/>
      <c r="CU28" s="162"/>
    </row>
    <row r="29" s="121" customFormat="1" ht="162" customHeight="1" spans="1:94">
      <c r="A29" s="128"/>
      <c r="B29" s="129"/>
      <c r="C29" s="129"/>
      <c r="D29" s="129"/>
      <c r="E29" s="128"/>
      <c r="F29" s="128"/>
      <c r="G29" s="129"/>
      <c r="H29" s="129"/>
      <c r="I29" s="129"/>
      <c r="J29" s="129"/>
      <c r="K29" s="129"/>
      <c r="L29" s="129"/>
      <c r="M29" s="129"/>
      <c r="N29" s="129"/>
      <c r="O29" s="129"/>
      <c r="P29" s="129"/>
      <c r="Q29" s="129"/>
      <c r="R29" s="129"/>
      <c r="S29" s="129"/>
      <c r="T29" s="128"/>
      <c r="U29" s="129"/>
      <c r="V29" s="129"/>
      <c r="W29" s="129"/>
      <c r="X29" s="129"/>
      <c r="Y29" s="129"/>
      <c r="Z29" s="128"/>
      <c r="AA29" s="128"/>
      <c r="AB29" s="128"/>
      <c r="AC29" s="128"/>
      <c r="AD29" s="129"/>
      <c r="AE29" s="128"/>
      <c r="AF29" s="128"/>
      <c r="AG29" s="129"/>
      <c r="AH29" s="129"/>
      <c r="AI29" s="129"/>
      <c r="AJ29" s="129"/>
      <c r="AK29" s="129"/>
      <c r="AL29" s="129"/>
      <c r="AM29" s="129"/>
      <c r="AN29" s="129"/>
      <c r="AO29" s="129"/>
      <c r="AP29" s="129"/>
      <c r="AQ29" s="129"/>
      <c r="AR29" s="129"/>
      <c r="AS29" s="129"/>
      <c r="AT29" s="129"/>
      <c r="AU29" s="129"/>
      <c r="AV29" s="129"/>
      <c r="AW29" s="129"/>
      <c r="AX29" s="144"/>
      <c r="AY29" s="144"/>
      <c r="AZ29" s="128"/>
      <c r="BA29" s="128"/>
      <c r="BB29" s="128"/>
      <c r="BC29" s="128"/>
      <c r="BD29" s="128"/>
      <c r="BE29" s="128"/>
      <c r="BF29" s="128"/>
      <c r="BG29" s="128"/>
      <c r="BH29" s="128"/>
      <c r="BI29" s="74" t="str">
        <f t="shared" si="0"/>
        <v/>
      </c>
      <c r="BJ29" s="129"/>
      <c r="BK29" s="129"/>
      <c r="BL29" s="129"/>
      <c r="BM29" s="129"/>
      <c r="BN29" s="129"/>
      <c r="BO29" s="129"/>
      <c r="BP29" s="128"/>
      <c r="BQ29" s="128"/>
      <c r="BR29" s="128"/>
      <c r="BS29" s="128"/>
      <c r="BT29" s="128"/>
      <c r="BU29" s="129"/>
      <c r="BV29" s="129"/>
      <c r="BW29" s="129"/>
      <c r="BX29" s="129"/>
      <c r="BY29" s="128"/>
      <c r="BZ29" s="129"/>
      <c r="CA29" s="129"/>
      <c r="CB29" s="128"/>
      <c r="CC29" s="129"/>
      <c r="CD29" s="129"/>
      <c r="CE29" s="128"/>
      <c r="CF29" s="129"/>
      <c r="CG29" s="129"/>
      <c r="CH29" s="128"/>
      <c r="CI29" s="129"/>
      <c r="CJ29" s="129"/>
      <c r="CK29" s="129"/>
      <c r="CL29" s="129"/>
      <c r="CM29" s="129"/>
      <c r="CN29" s="128"/>
      <c r="CO29" s="129"/>
      <c r="CP29" s="129"/>
    </row>
    <row r="30" s="121" customFormat="1" ht="119" customHeight="1" spans="1:95">
      <c r="A30" s="128"/>
      <c r="B30" s="128"/>
      <c r="C30" s="129"/>
      <c r="D30" s="129"/>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9"/>
      <c r="AL30" s="129"/>
      <c r="AM30" s="129"/>
      <c r="AN30" s="129"/>
      <c r="AO30" s="129"/>
      <c r="AP30" s="129"/>
      <c r="AQ30" s="129"/>
      <c r="AR30" s="129"/>
      <c r="AS30" s="136"/>
      <c r="AT30" s="136"/>
      <c r="AU30" s="136"/>
      <c r="AV30" s="136"/>
      <c r="AW30" s="129"/>
      <c r="AX30" s="144"/>
      <c r="AY30" s="144"/>
      <c r="AZ30" s="128"/>
      <c r="BA30" s="128"/>
      <c r="BB30" s="128"/>
      <c r="BC30" s="128"/>
      <c r="BD30" s="128"/>
      <c r="BE30" s="128"/>
      <c r="BF30" s="128"/>
      <c r="BG30" s="128"/>
      <c r="BH30" s="128"/>
      <c r="BI30" s="74" t="str">
        <f t="shared" si="0"/>
        <v/>
      </c>
      <c r="BJ30" s="129"/>
      <c r="BK30" s="129"/>
      <c r="BL30" s="129"/>
      <c r="BM30" s="129"/>
      <c r="BN30" s="129"/>
      <c r="BO30" s="129"/>
      <c r="BP30" s="128"/>
      <c r="BQ30" s="128"/>
      <c r="BR30" s="128"/>
      <c r="BS30" s="128"/>
      <c r="BT30" s="128"/>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59"/>
    </row>
    <row r="31" s="121" customFormat="1" ht="75" customHeight="1" spans="1:99">
      <c r="A31" s="128"/>
      <c r="B31" s="128"/>
      <c r="C31" s="129"/>
      <c r="D31" s="129"/>
      <c r="E31" s="128"/>
      <c r="F31" s="128"/>
      <c r="G31" s="128"/>
      <c r="H31" s="128"/>
      <c r="I31" s="128"/>
      <c r="J31" s="128"/>
      <c r="K31" s="128"/>
      <c r="L31" s="128"/>
      <c r="M31" s="128"/>
      <c r="N31" s="128"/>
      <c r="O31" s="128"/>
      <c r="P31" s="128"/>
      <c r="Q31" s="128"/>
      <c r="R31" s="129"/>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9"/>
      <c r="AQ31" s="129"/>
      <c r="AR31" s="128"/>
      <c r="AS31" s="136"/>
      <c r="AT31" s="136"/>
      <c r="AU31" s="136"/>
      <c r="AV31" s="136"/>
      <c r="AW31" s="129"/>
      <c r="AX31" s="144"/>
      <c r="AY31" s="144"/>
      <c r="AZ31" s="128"/>
      <c r="BA31" s="128"/>
      <c r="BB31" s="128"/>
      <c r="BC31" s="128"/>
      <c r="BD31" s="128"/>
      <c r="BE31" s="128"/>
      <c r="BF31" s="128"/>
      <c r="BG31" s="128"/>
      <c r="BH31" s="128"/>
      <c r="BI31" s="74" t="str">
        <f t="shared" si="0"/>
        <v/>
      </c>
      <c r="BJ31" s="128"/>
      <c r="BK31" s="128"/>
      <c r="BL31" s="128"/>
      <c r="BM31" s="129"/>
      <c r="BN31" s="128"/>
      <c r="BO31" s="128"/>
      <c r="BP31" s="129"/>
      <c r="BQ31" s="129"/>
      <c r="BR31" s="129"/>
      <c r="BS31" s="128"/>
      <c r="BT31" s="128"/>
      <c r="BU31" s="129"/>
      <c r="BV31" s="129"/>
      <c r="BW31" s="128"/>
      <c r="BX31" s="129"/>
      <c r="BY31" s="129"/>
      <c r="BZ31" s="128"/>
      <c r="CA31" s="128"/>
      <c r="CB31" s="129"/>
      <c r="CC31" s="128"/>
      <c r="CD31" s="128"/>
      <c r="CE31" s="129"/>
      <c r="CF31" s="128"/>
      <c r="CG31" s="128"/>
      <c r="CH31" s="129"/>
      <c r="CI31" s="128"/>
      <c r="CJ31" s="128"/>
      <c r="CK31" s="129"/>
      <c r="CL31" s="128"/>
      <c r="CM31" s="128"/>
      <c r="CN31" s="129"/>
      <c r="CO31" s="128"/>
      <c r="CP31" s="128"/>
      <c r="CQ31" s="163"/>
      <c r="CR31" s="162"/>
      <c r="CS31" s="162"/>
      <c r="CT31" s="162"/>
      <c r="CU31" s="162"/>
    </row>
    <row r="32" s="121" customFormat="1" ht="75" customHeight="1" spans="1:102">
      <c r="A32" s="128"/>
      <c r="B32" s="128"/>
      <c r="C32" s="128"/>
      <c r="D32" s="129"/>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9"/>
      <c r="AQ32" s="129"/>
      <c r="AR32" s="128"/>
      <c r="AS32" s="136"/>
      <c r="AT32" s="136"/>
      <c r="AU32" s="128"/>
      <c r="AV32" s="136"/>
      <c r="AW32" s="129"/>
      <c r="AX32" s="144"/>
      <c r="AY32" s="144"/>
      <c r="AZ32" s="128"/>
      <c r="BA32" s="128"/>
      <c r="BB32" s="128"/>
      <c r="BC32" s="128"/>
      <c r="BD32" s="128"/>
      <c r="BE32" s="128"/>
      <c r="BF32" s="128"/>
      <c r="BG32" s="128"/>
      <c r="BH32" s="128"/>
      <c r="BI32" s="74" t="str">
        <f t="shared" si="0"/>
        <v/>
      </c>
      <c r="BJ32" s="128"/>
      <c r="BK32" s="128"/>
      <c r="BL32" s="128"/>
      <c r="BM32" s="128"/>
      <c r="BN32" s="128"/>
      <c r="BO32" s="128"/>
      <c r="BP32" s="128"/>
      <c r="BQ32" s="129"/>
      <c r="BR32" s="129"/>
      <c r="BS32" s="128"/>
      <c r="BT32" s="128"/>
      <c r="BU32" s="128"/>
      <c r="BV32" s="128"/>
      <c r="BW32" s="128"/>
      <c r="BX32" s="129"/>
      <c r="BY32" s="128"/>
      <c r="BZ32" s="128"/>
      <c r="CA32" s="128"/>
      <c r="CB32" s="128"/>
      <c r="CC32" s="128"/>
      <c r="CD32" s="128"/>
      <c r="CE32" s="128"/>
      <c r="CF32" s="128"/>
      <c r="CG32" s="128"/>
      <c r="CH32" s="128"/>
      <c r="CI32" s="128"/>
      <c r="CJ32" s="128"/>
      <c r="CK32" s="129"/>
      <c r="CL32" s="128"/>
      <c r="CM32" s="128"/>
      <c r="CN32" s="128"/>
      <c r="CO32" s="128"/>
      <c r="CP32" s="128"/>
      <c r="CQ32" s="162"/>
      <c r="CR32" s="162"/>
      <c r="CS32" s="162"/>
      <c r="CT32" s="162"/>
      <c r="CU32" s="162"/>
      <c r="CW32" s="165"/>
      <c r="CX32" s="165"/>
    </row>
    <row r="33" s="121" customFormat="1" ht="75" customHeight="1" spans="1:102">
      <c r="A33" s="128"/>
      <c r="B33" s="128"/>
      <c r="C33" s="128"/>
      <c r="D33" s="129"/>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9"/>
      <c r="AQ33" s="129"/>
      <c r="AR33" s="128"/>
      <c r="AS33" s="136"/>
      <c r="AT33" s="136"/>
      <c r="AU33" s="128"/>
      <c r="AV33" s="136"/>
      <c r="AW33" s="129"/>
      <c r="AX33" s="144"/>
      <c r="AY33" s="144"/>
      <c r="AZ33" s="128"/>
      <c r="BA33" s="128"/>
      <c r="BB33" s="128"/>
      <c r="BC33" s="128"/>
      <c r="BD33" s="128"/>
      <c r="BE33" s="128"/>
      <c r="BF33" s="128"/>
      <c r="BG33" s="128"/>
      <c r="BH33" s="128"/>
      <c r="BI33" s="74" t="str">
        <f t="shared" si="0"/>
        <v/>
      </c>
      <c r="BJ33" s="128"/>
      <c r="BK33" s="128"/>
      <c r="BL33" s="128"/>
      <c r="BM33" s="128"/>
      <c r="BN33" s="128"/>
      <c r="BO33" s="128"/>
      <c r="BP33" s="128"/>
      <c r="BQ33" s="129"/>
      <c r="BR33" s="129"/>
      <c r="BS33" s="128"/>
      <c r="BT33" s="128"/>
      <c r="BU33" s="128"/>
      <c r="BV33" s="128"/>
      <c r="BW33" s="128"/>
      <c r="BX33" s="129"/>
      <c r="BY33" s="128"/>
      <c r="BZ33" s="128"/>
      <c r="CA33" s="128"/>
      <c r="CB33" s="128"/>
      <c r="CC33" s="128"/>
      <c r="CD33" s="128"/>
      <c r="CE33" s="128"/>
      <c r="CF33" s="128"/>
      <c r="CG33" s="128"/>
      <c r="CH33" s="128"/>
      <c r="CI33" s="128"/>
      <c r="CJ33" s="128"/>
      <c r="CK33" s="129"/>
      <c r="CL33" s="128"/>
      <c r="CM33" s="128"/>
      <c r="CN33" s="128"/>
      <c r="CO33" s="128"/>
      <c r="CP33" s="128"/>
      <c r="CQ33" s="163"/>
      <c r="CR33" s="162"/>
      <c r="CS33" s="162"/>
      <c r="CT33" s="162"/>
      <c r="CU33" s="162"/>
      <c r="CW33" s="165"/>
      <c r="CX33" s="165"/>
    </row>
    <row r="34" s="121" customFormat="1" ht="75" customHeight="1" spans="1:102">
      <c r="A34" s="128"/>
      <c r="B34" s="128"/>
      <c r="C34" s="128"/>
      <c r="D34" s="129"/>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9"/>
      <c r="AQ34" s="129"/>
      <c r="AR34" s="128"/>
      <c r="AS34" s="136"/>
      <c r="AT34" s="136"/>
      <c r="AU34" s="128"/>
      <c r="AV34" s="136"/>
      <c r="AW34" s="129"/>
      <c r="AX34" s="144"/>
      <c r="AY34" s="144"/>
      <c r="AZ34" s="128"/>
      <c r="BA34" s="128"/>
      <c r="BB34" s="128"/>
      <c r="BC34" s="128"/>
      <c r="BD34" s="128"/>
      <c r="BE34" s="128"/>
      <c r="BF34" s="128"/>
      <c r="BG34" s="128"/>
      <c r="BH34" s="128"/>
      <c r="BI34" s="74" t="str">
        <f t="shared" si="0"/>
        <v/>
      </c>
      <c r="BJ34" s="128"/>
      <c r="BK34" s="128"/>
      <c r="BL34" s="128"/>
      <c r="BM34" s="128"/>
      <c r="BN34" s="128"/>
      <c r="BO34" s="128"/>
      <c r="BP34" s="128"/>
      <c r="BQ34" s="129"/>
      <c r="BR34" s="129"/>
      <c r="BS34" s="128"/>
      <c r="BT34" s="128"/>
      <c r="BU34" s="128"/>
      <c r="BV34" s="128"/>
      <c r="BW34" s="128"/>
      <c r="BX34" s="129"/>
      <c r="BY34" s="128"/>
      <c r="BZ34" s="128"/>
      <c r="CA34" s="128"/>
      <c r="CB34" s="128"/>
      <c r="CC34" s="128"/>
      <c r="CD34" s="128"/>
      <c r="CE34" s="128"/>
      <c r="CF34" s="128"/>
      <c r="CG34" s="128"/>
      <c r="CH34" s="128"/>
      <c r="CI34" s="128"/>
      <c r="CJ34" s="128"/>
      <c r="CK34" s="129"/>
      <c r="CL34" s="128"/>
      <c r="CM34" s="128"/>
      <c r="CN34" s="128"/>
      <c r="CO34" s="128"/>
      <c r="CP34" s="128"/>
      <c r="CQ34" s="163"/>
      <c r="CR34" s="163"/>
      <c r="CS34" s="163"/>
      <c r="CT34" s="163"/>
      <c r="CU34" s="163"/>
      <c r="CW34" s="165"/>
      <c r="CX34" s="165"/>
    </row>
    <row r="35" s="121" customFormat="1" ht="75" customHeight="1" spans="1:99">
      <c r="A35" s="128"/>
      <c r="B35" s="128"/>
      <c r="C35" s="128"/>
      <c r="D35" s="129"/>
      <c r="E35" s="128"/>
      <c r="F35" s="128"/>
      <c r="G35" s="128"/>
      <c r="H35" s="128"/>
      <c r="I35" s="128"/>
      <c r="J35" s="128"/>
      <c r="K35" s="128"/>
      <c r="L35" s="128"/>
      <c r="M35" s="128"/>
      <c r="N35" s="128"/>
      <c r="O35" s="128"/>
      <c r="P35" s="128"/>
      <c r="Q35" s="128"/>
      <c r="R35" s="129"/>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9"/>
      <c r="AQ35" s="129"/>
      <c r="AR35" s="128"/>
      <c r="AS35" s="136"/>
      <c r="AT35" s="136"/>
      <c r="AU35" s="136"/>
      <c r="AV35" s="136"/>
      <c r="AW35" s="129"/>
      <c r="AX35" s="144"/>
      <c r="AY35" s="144"/>
      <c r="AZ35" s="128"/>
      <c r="BA35" s="128"/>
      <c r="BB35" s="128"/>
      <c r="BC35" s="128"/>
      <c r="BD35" s="128"/>
      <c r="BE35" s="128"/>
      <c r="BF35" s="128"/>
      <c r="BG35" s="128"/>
      <c r="BH35" s="128"/>
      <c r="BI35" s="74" t="str">
        <f t="shared" si="0"/>
        <v/>
      </c>
      <c r="BJ35" s="128"/>
      <c r="BK35" s="128"/>
      <c r="BL35" s="128"/>
      <c r="BM35" s="129"/>
      <c r="BN35" s="128"/>
      <c r="BO35" s="128"/>
      <c r="BP35" s="129"/>
      <c r="BQ35" s="129"/>
      <c r="BR35" s="129"/>
      <c r="BS35" s="129"/>
      <c r="BT35" s="129"/>
      <c r="BU35" s="129"/>
      <c r="BV35" s="129"/>
      <c r="BW35" s="128"/>
      <c r="BX35" s="128"/>
      <c r="BY35" s="129"/>
      <c r="BZ35" s="128"/>
      <c r="CA35" s="128"/>
      <c r="CB35" s="129"/>
      <c r="CC35" s="128"/>
      <c r="CD35" s="128"/>
      <c r="CE35" s="129"/>
      <c r="CF35" s="128"/>
      <c r="CG35" s="128"/>
      <c r="CH35" s="129"/>
      <c r="CI35" s="128"/>
      <c r="CJ35" s="128"/>
      <c r="CK35" s="129"/>
      <c r="CL35" s="128"/>
      <c r="CM35" s="128"/>
      <c r="CN35" s="129"/>
      <c r="CO35" s="128"/>
      <c r="CP35" s="128"/>
      <c r="CQ35" s="163"/>
      <c r="CR35" s="162"/>
      <c r="CS35" s="162"/>
      <c r="CT35" s="162"/>
      <c r="CU35" s="162"/>
    </row>
    <row r="36" s="121" customFormat="1" ht="75" customHeight="1" spans="1:102">
      <c r="A36" s="128"/>
      <c r="B36" s="128"/>
      <c r="C36" s="128"/>
      <c r="D36" s="129"/>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9"/>
      <c r="AQ36" s="129"/>
      <c r="AR36" s="128"/>
      <c r="AS36" s="136"/>
      <c r="AT36" s="136"/>
      <c r="AU36" s="136"/>
      <c r="AV36" s="136"/>
      <c r="AW36" s="129"/>
      <c r="AX36" s="144"/>
      <c r="AY36" s="144"/>
      <c r="AZ36" s="128"/>
      <c r="BA36" s="128"/>
      <c r="BB36" s="128"/>
      <c r="BC36" s="128"/>
      <c r="BD36" s="128"/>
      <c r="BE36" s="128"/>
      <c r="BF36" s="128"/>
      <c r="BG36" s="149"/>
      <c r="BH36" s="128"/>
      <c r="BI36" s="74" t="str">
        <f t="shared" si="0"/>
        <v/>
      </c>
      <c r="BJ36" s="128"/>
      <c r="BK36" s="128"/>
      <c r="BL36" s="128"/>
      <c r="BM36" s="128"/>
      <c r="BN36" s="128"/>
      <c r="BO36" s="128"/>
      <c r="BP36" s="128"/>
      <c r="BQ36" s="129"/>
      <c r="BR36" s="129"/>
      <c r="BS36" s="128"/>
      <c r="BT36" s="128"/>
      <c r="BU36" s="128"/>
      <c r="BV36" s="128"/>
      <c r="BW36" s="128"/>
      <c r="BX36" s="129"/>
      <c r="BY36" s="128"/>
      <c r="BZ36" s="128"/>
      <c r="CA36" s="128"/>
      <c r="CB36" s="128"/>
      <c r="CC36" s="128"/>
      <c r="CD36" s="128"/>
      <c r="CE36" s="128"/>
      <c r="CF36" s="128"/>
      <c r="CG36" s="128"/>
      <c r="CH36" s="128"/>
      <c r="CI36" s="128"/>
      <c r="CJ36" s="128"/>
      <c r="CK36" s="129"/>
      <c r="CL36" s="128"/>
      <c r="CM36" s="128"/>
      <c r="CN36" s="128"/>
      <c r="CO36" s="128"/>
      <c r="CP36" s="128"/>
      <c r="CQ36" s="163"/>
      <c r="CR36" s="162"/>
      <c r="CS36" s="162"/>
      <c r="CT36" s="162"/>
      <c r="CU36" s="162"/>
      <c r="CW36" s="165"/>
      <c r="CX36" s="165"/>
    </row>
    <row r="37" s="121" customFormat="1" ht="75" customHeight="1" spans="1:102">
      <c r="A37" s="128"/>
      <c r="B37" s="128"/>
      <c r="C37" s="128"/>
      <c r="D37" s="129"/>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36"/>
      <c r="AT37" s="136"/>
      <c r="AU37" s="136"/>
      <c r="AV37" s="136"/>
      <c r="AW37" s="129"/>
      <c r="AX37" s="144"/>
      <c r="AY37" s="144"/>
      <c r="AZ37" s="128"/>
      <c r="BA37" s="128"/>
      <c r="BB37" s="128"/>
      <c r="BC37" s="128"/>
      <c r="BD37" s="128"/>
      <c r="BE37" s="128"/>
      <c r="BF37" s="128"/>
      <c r="BG37" s="128"/>
      <c r="BH37" s="128"/>
      <c r="BI37" s="74" t="str">
        <f t="shared" si="0"/>
        <v/>
      </c>
      <c r="BJ37" s="128"/>
      <c r="BK37" s="128"/>
      <c r="BL37" s="128"/>
      <c r="BM37" s="128"/>
      <c r="BN37" s="128"/>
      <c r="BO37" s="128"/>
      <c r="BP37" s="128"/>
      <c r="BQ37" s="129"/>
      <c r="BR37" s="129"/>
      <c r="BS37" s="128"/>
      <c r="BT37" s="128"/>
      <c r="BU37" s="128"/>
      <c r="BV37" s="128"/>
      <c r="BW37" s="128"/>
      <c r="BX37" s="129"/>
      <c r="BY37" s="128"/>
      <c r="BZ37" s="128"/>
      <c r="CA37" s="128"/>
      <c r="CB37" s="128"/>
      <c r="CC37" s="128"/>
      <c r="CD37" s="128"/>
      <c r="CE37" s="128"/>
      <c r="CF37" s="128"/>
      <c r="CG37" s="128"/>
      <c r="CH37" s="128"/>
      <c r="CI37" s="128"/>
      <c r="CJ37" s="128"/>
      <c r="CK37" s="129"/>
      <c r="CL37" s="128"/>
      <c r="CM37" s="128"/>
      <c r="CN37" s="128"/>
      <c r="CO37" s="128"/>
      <c r="CP37" s="128"/>
      <c r="CQ37" s="159"/>
      <c r="CW37" s="165"/>
      <c r="CX37" s="165"/>
    </row>
    <row r="38" s="121" customFormat="1" ht="75" customHeight="1" spans="1:99">
      <c r="A38" s="128"/>
      <c r="B38" s="128"/>
      <c r="C38" s="128"/>
      <c r="D38" s="129"/>
      <c r="E38" s="128"/>
      <c r="F38" s="128"/>
      <c r="G38" s="128"/>
      <c r="H38" s="128"/>
      <c r="I38" s="128"/>
      <c r="J38" s="128"/>
      <c r="K38" s="128"/>
      <c r="L38" s="128"/>
      <c r="M38" s="128"/>
      <c r="N38" s="128"/>
      <c r="O38" s="128"/>
      <c r="P38" s="128"/>
      <c r="Q38" s="128"/>
      <c r="R38" s="129"/>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9"/>
      <c r="AQ38" s="129"/>
      <c r="AR38" s="128"/>
      <c r="AS38" s="136"/>
      <c r="AT38" s="136"/>
      <c r="AU38" s="136"/>
      <c r="AV38" s="136"/>
      <c r="AW38" s="129"/>
      <c r="AX38" s="144"/>
      <c r="AY38" s="144"/>
      <c r="AZ38" s="128"/>
      <c r="BA38" s="128"/>
      <c r="BB38" s="128"/>
      <c r="BC38" s="128"/>
      <c r="BD38" s="128"/>
      <c r="BE38" s="128"/>
      <c r="BF38" s="128"/>
      <c r="BG38" s="128"/>
      <c r="BH38" s="128"/>
      <c r="BI38" s="74" t="str">
        <f t="shared" si="0"/>
        <v/>
      </c>
      <c r="BJ38" s="128"/>
      <c r="BK38" s="128"/>
      <c r="BL38" s="128"/>
      <c r="BM38" s="128"/>
      <c r="BN38" s="128"/>
      <c r="BO38" s="128"/>
      <c r="BP38" s="129"/>
      <c r="BQ38" s="129"/>
      <c r="BR38" s="129"/>
      <c r="BS38" s="128"/>
      <c r="BT38" s="128"/>
      <c r="BU38" s="129"/>
      <c r="BV38" s="129"/>
      <c r="BW38" s="128"/>
      <c r="BX38" s="129"/>
      <c r="BY38" s="129"/>
      <c r="BZ38" s="128"/>
      <c r="CA38" s="128"/>
      <c r="CB38" s="129"/>
      <c r="CC38" s="128"/>
      <c r="CD38" s="128"/>
      <c r="CE38" s="129"/>
      <c r="CF38" s="128"/>
      <c r="CG38" s="128"/>
      <c r="CH38" s="129"/>
      <c r="CI38" s="128"/>
      <c r="CJ38" s="128"/>
      <c r="CK38" s="129"/>
      <c r="CL38" s="128"/>
      <c r="CM38" s="128"/>
      <c r="CN38" s="129"/>
      <c r="CO38" s="128"/>
      <c r="CP38" s="128"/>
      <c r="CQ38" s="128"/>
      <c r="CR38" s="162"/>
      <c r="CS38" s="162"/>
      <c r="CT38" s="162"/>
      <c r="CU38" s="162"/>
    </row>
    <row r="39" s="121" customFormat="1" ht="75" customHeight="1" spans="1:102">
      <c r="A39" s="128"/>
      <c r="B39" s="128"/>
      <c r="C39" s="128"/>
      <c r="D39" s="129"/>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36"/>
      <c r="AT39" s="136"/>
      <c r="AU39" s="136"/>
      <c r="AV39" s="136"/>
      <c r="AW39" s="129"/>
      <c r="AX39" s="144"/>
      <c r="AY39" s="144"/>
      <c r="AZ39" s="128"/>
      <c r="BA39" s="128"/>
      <c r="BB39" s="128"/>
      <c r="BC39" s="128"/>
      <c r="BD39" s="128"/>
      <c r="BE39" s="128"/>
      <c r="BF39" s="128"/>
      <c r="BG39" s="128"/>
      <c r="BH39" s="128"/>
      <c r="BI39" s="74" t="str">
        <f t="shared" si="0"/>
        <v/>
      </c>
      <c r="BJ39" s="128"/>
      <c r="BK39" s="128"/>
      <c r="BL39" s="128"/>
      <c r="BM39" s="128"/>
      <c r="BN39" s="128"/>
      <c r="BO39" s="128"/>
      <c r="BP39" s="128"/>
      <c r="BQ39" s="128"/>
      <c r="BR39" s="128"/>
      <c r="BS39" s="128"/>
      <c r="BT39" s="128"/>
      <c r="BU39" s="129"/>
      <c r="BV39" s="129"/>
      <c r="BW39" s="128"/>
      <c r="BX39" s="128"/>
      <c r="BY39" s="128"/>
      <c r="BZ39" s="128"/>
      <c r="CA39" s="128"/>
      <c r="CB39" s="128"/>
      <c r="CC39" s="128"/>
      <c r="CD39" s="128"/>
      <c r="CE39" s="128"/>
      <c r="CF39" s="128"/>
      <c r="CG39" s="128"/>
      <c r="CH39" s="128"/>
      <c r="CI39" s="128"/>
      <c r="CJ39" s="128"/>
      <c r="CK39" s="129"/>
      <c r="CL39" s="128"/>
      <c r="CM39" s="128"/>
      <c r="CN39" s="128"/>
      <c r="CO39" s="128"/>
      <c r="CP39" s="128"/>
      <c r="CQ39" s="129"/>
      <c r="CW39" s="165"/>
      <c r="CX39" s="165"/>
    </row>
    <row r="40" s="121" customFormat="1" ht="75" customHeight="1" spans="1:102">
      <c r="A40" s="128"/>
      <c r="B40" s="128"/>
      <c r="C40" s="128"/>
      <c r="D40" s="129"/>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9"/>
      <c r="AQ40" s="129"/>
      <c r="AR40" s="128"/>
      <c r="AS40" s="136"/>
      <c r="AT40" s="136"/>
      <c r="AU40" s="136"/>
      <c r="AV40" s="136"/>
      <c r="AW40" s="129"/>
      <c r="AX40" s="144"/>
      <c r="AY40" s="144"/>
      <c r="AZ40" s="128"/>
      <c r="BA40" s="128"/>
      <c r="BB40" s="128"/>
      <c r="BC40" s="128"/>
      <c r="BD40" s="128"/>
      <c r="BE40" s="128"/>
      <c r="BF40" s="128"/>
      <c r="BG40" s="128"/>
      <c r="BH40" s="128"/>
      <c r="BI40" s="74" t="str">
        <f t="shared" si="0"/>
        <v/>
      </c>
      <c r="BJ40" s="128"/>
      <c r="BK40" s="128"/>
      <c r="BL40" s="128"/>
      <c r="BM40" s="128"/>
      <c r="BN40" s="128"/>
      <c r="BO40" s="128"/>
      <c r="BP40" s="128"/>
      <c r="BQ40" s="128"/>
      <c r="BR40" s="128"/>
      <c r="BS40" s="128"/>
      <c r="BT40" s="128"/>
      <c r="BU40" s="129"/>
      <c r="BV40" s="129"/>
      <c r="BW40" s="128"/>
      <c r="BX40" s="128"/>
      <c r="BY40" s="128"/>
      <c r="BZ40" s="128"/>
      <c r="CA40" s="128"/>
      <c r="CB40" s="128"/>
      <c r="CC40" s="128"/>
      <c r="CD40" s="128"/>
      <c r="CE40" s="128"/>
      <c r="CF40" s="128"/>
      <c r="CG40" s="128"/>
      <c r="CH40" s="128"/>
      <c r="CI40" s="128"/>
      <c r="CJ40" s="128"/>
      <c r="CK40" s="129"/>
      <c r="CL40" s="128"/>
      <c r="CM40" s="128"/>
      <c r="CN40" s="128"/>
      <c r="CO40" s="128"/>
      <c r="CP40" s="128"/>
      <c r="CQ40" s="163"/>
      <c r="CR40" s="162"/>
      <c r="CS40" s="162"/>
      <c r="CT40" s="162"/>
      <c r="CU40" s="162"/>
      <c r="CW40" s="165"/>
      <c r="CX40" s="165"/>
    </row>
    <row r="41" s="121" customFormat="1" ht="75" customHeight="1" spans="1:102">
      <c r="A41" s="128"/>
      <c r="B41" s="128"/>
      <c r="C41" s="128"/>
      <c r="D41" s="129"/>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9"/>
      <c r="AQ41" s="129"/>
      <c r="AR41" s="128"/>
      <c r="AS41" s="136"/>
      <c r="AT41" s="136"/>
      <c r="AU41" s="136"/>
      <c r="AV41" s="136"/>
      <c r="AW41" s="129"/>
      <c r="AX41" s="144"/>
      <c r="AY41" s="144"/>
      <c r="AZ41" s="128"/>
      <c r="BA41" s="128"/>
      <c r="BB41" s="128"/>
      <c r="BC41" s="128"/>
      <c r="BD41" s="128"/>
      <c r="BE41" s="128"/>
      <c r="BF41" s="128"/>
      <c r="BG41" s="128"/>
      <c r="BH41" s="128"/>
      <c r="BI41" s="74" t="str">
        <f t="shared" ref="BI41:BI85" si="1">IF(OR(BJ41="是",BJ41="无需办理"),IF(OR(BM41="是",BM41="无需办理"),IF(OR(BP41="是",BP41="无需办理"),IF(OR(BY41="是",BY41="无需办理"),IF(OR(CB41="是",CB41="无需办理"),IF(OR(CE41="是",CE41="无需办理"),IF(OR(CH41="是",CH41="无需办理"),IF(OR(CK41="是",CK41="无需办理"),IF(OR(CN41="是",CN41="无需办理"),"办结",""),""),""),""),""),""),""),""),"")</f>
        <v/>
      </c>
      <c r="BJ41" s="128"/>
      <c r="BK41" s="128"/>
      <c r="BL41" s="128"/>
      <c r="BM41" s="128"/>
      <c r="BN41" s="128"/>
      <c r="BO41" s="128"/>
      <c r="BP41" s="128"/>
      <c r="BQ41" s="128"/>
      <c r="BR41" s="128"/>
      <c r="BS41" s="128"/>
      <c r="BT41" s="128"/>
      <c r="BU41" s="129"/>
      <c r="BV41" s="129"/>
      <c r="BW41" s="128"/>
      <c r="BX41" s="128"/>
      <c r="BY41" s="128"/>
      <c r="BZ41" s="128"/>
      <c r="CA41" s="128"/>
      <c r="CB41" s="128"/>
      <c r="CC41" s="128"/>
      <c r="CD41" s="128"/>
      <c r="CE41" s="128"/>
      <c r="CF41" s="128"/>
      <c r="CG41" s="128"/>
      <c r="CH41" s="128"/>
      <c r="CI41" s="128"/>
      <c r="CJ41" s="128"/>
      <c r="CK41" s="129"/>
      <c r="CL41" s="128"/>
      <c r="CM41" s="128"/>
      <c r="CN41" s="128"/>
      <c r="CO41" s="128"/>
      <c r="CP41" s="128"/>
      <c r="CQ41" s="163"/>
      <c r="CR41" s="162"/>
      <c r="CS41" s="162"/>
      <c r="CT41" s="162"/>
      <c r="CU41" s="162"/>
      <c r="CW41" s="165"/>
      <c r="CX41" s="165"/>
    </row>
    <row r="42" s="121" customFormat="1" ht="75" customHeight="1" spans="1:102">
      <c r="A42" s="128"/>
      <c r="B42" s="128"/>
      <c r="C42" s="129"/>
      <c r="D42" s="129"/>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9"/>
      <c r="AL42" s="129"/>
      <c r="AM42" s="129"/>
      <c r="AN42" s="129"/>
      <c r="AO42" s="129"/>
      <c r="AP42" s="129"/>
      <c r="AQ42" s="129"/>
      <c r="AR42" s="129"/>
      <c r="AS42" s="129"/>
      <c r="AT42" s="129"/>
      <c r="AU42" s="129"/>
      <c r="AV42" s="129"/>
      <c r="AW42" s="129"/>
      <c r="AX42" s="144"/>
      <c r="AY42" s="144"/>
      <c r="AZ42" s="128"/>
      <c r="BA42" s="128"/>
      <c r="BB42" s="128"/>
      <c r="BC42" s="128"/>
      <c r="BD42" s="128"/>
      <c r="BE42" s="128"/>
      <c r="BF42" s="128"/>
      <c r="BG42" s="128"/>
      <c r="BH42" s="128"/>
      <c r="BI42" s="74" t="str">
        <f t="shared" si="1"/>
        <v/>
      </c>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W42" s="165"/>
      <c r="CX42" s="165"/>
    </row>
    <row r="43" s="121" customFormat="1" ht="75" customHeight="1" spans="1:99">
      <c r="A43" s="128"/>
      <c r="B43" s="128"/>
      <c r="C43" s="128"/>
      <c r="D43" s="129"/>
      <c r="E43" s="128"/>
      <c r="F43" s="128"/>
      <c r="G43" s="128"/>
      <c r="H43" s="128"/>
      <c r="I43" s="128"/>
      <c r="J43" s="128"/>
      <c r="K43" s="129"/>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9"/>
      <c r="AM43" s="128"/>
      <c r="AN43" s="128"/>
      <c r="AO43" s="128"/>
      <c r="AP43" s="129"/>
      <c r="AQ43" s="129"/>
      <c r="AR43" s="128"/>
      <c r="AS43" s="136"/>
      <c r="AT43" s="136"/>
      <c r="AU43" s="136"/>
      <c r="AV43" s="136"/>
      <c r="AW43" s="129"/>
      <c r="AX43" s="144"/>
      <c r="AY43" s="144"/>
      <c r="AZ43" s="128"/>
      <c r="BA43" s="128"/>
      <c r="BB43" s="128"/>
      <c r="BC43" s="128"/>
      <c r="BD43" s="128"/>
      <c r="BE43" s="128"/>
      <c r="BF43" s="128"/>
      <c r="BG43" s="128"/>
      <c r="BH43" s="128"/>
      <c r="BI43" s="74" t="str">
        <f t="shared" si="1"/>
        <v/>
      </c>
      <c r="BJ43" s="128"/>
      <c r="BK43" s="128"/>
      <c r="BL43" s="144"/>
      <c r="BM43" s="128"/>
      <c r="BN43" s="128"/>
      <c r="BO43" s="128"/>
      <c r="BP43" s="128"/>
      <c r="BQ43" s="128"/>
      <c r="BR43" s="128"/>
      <c r="BS43" s="128"/>
      <c r="BT43" s="128"/>
      <c r="BU43" s="129"/>
      <c r="BV43" s="129"/>
      <c r="BW43" s="128"/>
      <c r="BX43" s="128"/>
      <c r="BY43" s="129"/>
      <c r="BZ43" s="128"/>
      <c r="CA43" s="128"/>
      <c r="CB43" s="129"/>
      <c r="CC43" s="128"/>
      <c r="CD43" s="128"/>
      <c r="CE43" s="128"/>
      <c r="CF43" s="128"/>
      <c r="CG43" s="128"/>
      <c r="CH43" s="128"/>
      <c r="CI43" s="128"/>
      <c r="CJ43" s="128"/>
      <c r="CK43" s="129"/>
      <c r="CL43" s="128"/>
      <c r="CM43" s="128"/>
      <c r="CN43" s="128"/>
      <c r="CO43" s="128"/>
      <c r="CP43" s="128"/>
      <c r="CQ43" s="128"/>
      <c r="CR43" s="162"/>
      <c r="CS43" s="162"/>
      <c r="CT43" s="162"/>
      <c r="CU43" s="162"/>
    </row>
    <row r="44" s="121" customFormat="1" ht="85" customHeight="1" spans="1:99">
      <c r="A44" s="128"/>
      <c r="B44" s="128"/>
      <c r="C44" s="128"/>
      <c r="D44" s="129"/>
      <c r="E44" s="128"/>
      <c r="F44" s="128"/>
      <c r="G44" s="128"/>
      <c r="H44" s="128"/>
      <c r="I44" s="128"/>
      <c r="J44" s="128"/>
      <c r="K44" s="128"/>
      <c r="L44" s="128"/>
      <c r="M44" s="128"/>
      <c r="N44" s="128"/>
      <c r="O44" s="128"/>
      <c r="P44" s="128"/>
      <c r="Q44" s="128"/>
      <c r="R44" s="129"/>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9"/>
      <c r="AQ44" s="129"/>
      <c r="AR44" s="128"/>
      <c r="AS44" s="136"/>
      <c r="AT44" s="136"/>
      <c r="AU44" s="136"/>
      <c r="AV44" s="136"/>
      <c r="AW44" s="129"/>
      <c r="AX44" s="144"/>
      <c r="AY44" s="144"/>
      <c r="AZ44" s="128"/>
      <c r="BA44" s="128"/>
      <c r="BB44" s="128"/>
      <c r="BC44" s="128"/>
      <c r="BD44" s="128"/>
      <c r="BE44" s="128"/>
      <c r="BF44" s="128"/>
      <c r="BG44" s="128"/>
      <c r="BH44" s="128"/>
      <c r="BI44" s="74" t="str">
        <f t="shared" si="1"/>
        <v/>
      </c>
      <c r="BJ44" s="128"/>
      <c r="BK44" s="128"/>
      <c r="BL44" s="128"/>
      <c r="BM44" s="128"/>
      <c r="BN44" s="128"/>
      <c r="BO44" s="128"/>
      <c r="BP44" s="128"/>
      <c r="BQ44" s="128"/>
      <c r="BR44" s="128"/>
      <c r="BS44" s="128"/>
      <c r="BT44" s="128"/>
      <c r="BU44" s="129"/>
      <c r="BV44" s="129"/>
      <c r="BW44" s="128"/>
      <c r="BX44" s="128"/>
      <c r="BY44" s="129"/>
      <c r="BZ44" s="128"/>
      <c r="CA44" s="128"/>
      <c r="CB44" s="129"/>
      <c r="CC44" s="128"/>
      <c r="CD44" s="128"/>
      <c r="CE44" s="129"/>
      <c r="CF44" s="128"/>
      <c r="CG44" s="128"/>
      <c r="CH44" s="129"/>
      <c r="CI44" s="128"/>
      <c r="CJ44" s="128"/>
      <c r="CK44" s="129"/>
      <c r="CL44" s="128"/>
      <c r="CM44" s="128"/>
      <c r="CN44" s="129"/>
      <c r="CO44" s="128"/>
      <c r="CP44" s="128"/>
      <c r="CQ44" s="128"/>
      <c r="CR44" s="162"/>
      <c r="CS44" s="162"/>
      <c r="CT44" s="162"/>
      <c r="CU44" s="162"/>
    </row>
    <row r="45" s="121" customFormat="1" ht="115" customHeight="1" spans="1:99">
      <c r="A45" s="128"/>
      <c r="B45" s="128"/>
      <c r="C45" s="128"/>
      <c r="D45" s="129"/>
      <c r="E45" s="128"/>
      <c r="F45" s="128"/>
      <c r="G45" s="128"/>
      <c r="H45" s="128"/>
      <c r="I45" s="128"/>
      <c r="J45" s="128"/>
      <c r="K45" s="129"/>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9"/>
      <c r="AM45" s="128"/>
      <c r="AN45" s="128"/>
      <c r="AO45" s="128"/>
      <c r="AP45" s="129"/>
      <c r="AQ45" s="129"/>
      <c r="AR45" s="128"/>
      <c r="AS45" s="136"/>
      <c r="AT45" s="136"/>
      <c r="AU45" s="136"/>
      <c r="AV45" s="136"/>
      <c r="AW45" s="129"/>
      <c r="AX45" s="144"/>
      <c r="AY45" s="144"/>
      <c r="AZ45" s="128"/>
      <c r="BA45" s="128"/>
      <c r="BB45" s="128"/>
      <c r="BC45" s="128"/>
      <c r="BD45" s="128"/>
      <c r="BE45" s="128"/>
      <c r="BF45" s="128"/>
      <c r="BG45" s="128"/>
      <c r="BH45" s="128"/>
      <c r="BI45" s="74" t="str">
        <f t="shared" si="1"/>
        <v/>
      </c>
      <c r="BJ45" s="128"/>
      <c r="BK45" s="128"/>
      <c r="BL45" s="128"/>
      <c r="BM45" s="128"/>
      <c r="BN45" s="128"/>
      <c r="BO45" s="128"/>
      <c r="BP45" s="128"/>
      <c r="BQ45" s="128"/>
      <c r="BR45" s="128"/>
      <c r="BS45" s="128"/>
      <c r="BT45" s="128"/>
      <c r="BU45" s="129"/>
      <c r="BV45" s="129"/>
      <c r="BW45" s="128"/>
      <c r="BX45" s="128"/>
      <c r="BY45" s="128"/>
      <c r="BZ45" s="128"/>
      <c r="CA45" s="128"/>
      <c r="CB45" s="128"/>
      <c r="CC45" s="128"/>
      <c r="CD45" s="128"/>
      <c r="CE45" s="128"/>
      <c r="CF45" s="128"/>
      <c r="CG45" s="128"/>
      <c r="CH45" s="128"/>
      <c r="CI45" s="128"/>
      <c r="CJ45" s="128"/>
      <c r="CK45" s="129"/>
      <c r="CL45" s="128"/>
      <c r="CM45" s="128"/>
      <c r="CN45" s="128"/>
      <c r="CO45" s="128"/>
      <c r="CP45" s="128"/>
      <c r="CQ45" s="163"/>
      <c r="CR45" s="162"/>
      <c r="CS45" s="162"/>
      <c r="CT45" s="162"/>
      <c r="CU45" s="162"/>
    </row>
    <row r="46" s="121" customFormat="1" ht="94" customHeight="1" spans="1:99">
      <c r="A46" s="128"/>
      <c r="B46" s="128"/>
      <c r="C46" s="128"/>
      <c r="D46" s="129"/>
      <c r="E46" s="128"/>
      <c r="F46" s="128"/>
      <c r="G46" s="128"/>
      <c r="H46" s="128"/>
      <c r="I46" s="128"/>
      <c r="J46" s="128"/>
      <c r="K46" s="128"/>
      <c r="L46" s="128"/>
      <c r="M46" s="128"/>
      <c r="N46" s="128"/>
      <c r="O46" s="128"/>
      <c r="P46" s="128"/>
      <c r="Q46" s="128"/>
      <c r="R46" s="129"/>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9"/>
      <c r="AQ46" s="129"/>
      <c r="AR46" s="128"/>
      <c r="AS46" s="136"/>
      <c r="AT46" s="136"/>
      <c r="AU46" s="136"/>
      <c r="AV46" s="136"/>
      <c r="AW46" s="129"/>
      <c r="AX46" s="144"/>
      <c r="AY46" s="144"/>
      <c r="AZ46" s="128"/>
      <c r="BA46" s="128"/>
      <c r="BB46" s="128"/>
      <c r="BC46" s="128"/>
      <c r="BD46" s="128"/>
      <c r="BE46" s="128"/>
      <c r="BF46" s="128"/>
      <c r="BG46" s="128"/>
      <c r="BH46" s="128"/>
      <c r="BI46" s="74" t="str">
        <f t="shared" si="1"/>
        <v/>
      </c>
      <c r="BJ46" s="128"/>
      <c r="BK46" s="128"/>
      <c r="BL46" s="128"/>
      <c r="BM46" s="128"/>
      <c r="BN46" s="128"/>
      <c r="BO46" s="128"/>
      <c r="BP46" s="128"/>
      <c r="BQ46" s="128"/>
      <c r="BR46" s="128"/>
      <c r="BS46" s="128"/>
      <c r="BT46" s="128"/>
      <c r="BU46" s="129"/>
      <c r="BV46" s="129"/>
      <c r="BW46" s="128"/>
      <c r="BX46" s="128"/>
      <c r="BY46" s="129"/>
      <c r="BZ46" s="128"/>
      <c r="CA46" s="128"/>
      <c r="CB46" s="129"/>
      <c r="CC46" s="128"/>
      <c r="CD46" s="128"/>
      <c r="CE46" s="129"/>
      <c r="CF46" s="128"/>
      <c r="CG46" s="128"/>
      <c r="CH46" s="129"/>
      <c r="CI46" s="128"/>
      <c r="CJ46" s="128"/>
      <c r="CK46" s="129"/>
      <c r="CL46" s="128"/>
      <c r="CM46" s="128"/>
      <c r="CN46" s="129"/>
      <c r="CO46" s="128"/>
      <c r="CP46" s="128"/>
      <c r="CQ46" s="128"/>
      <c r="CR46" s="162"/>
      <c r="CS46" s="162"/>
      <c r="CT46" s="162"/>
      <c r="CU46" s="162"/>
    </row>
    <row r="47" s="121" customFormat="1" ht="75" customHeight="1" spans="1:99">
      <c r="A47" s="128"/>
      <c r="B47" s="128"/>
      <c r="C47" s="128"/>
      <c r="D47" s="129"/>
      <c r="E47" s="128"/>
      <c r="F47" s="128"/>
      <c r="G47" s="128"/>
      <c r="H47" s="128"/>
      <c r="I47" s="128"/>
      <c r="J47" s="128"/>
      <c r="K47" s="129"/>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9"/>
      <c r="AM47" s="128"/>
      <c r="AN47" s="128"/>
      <c r="AO47" s="128"/>
      <c r="AP47" s="129"/>
      <c r="AQ47" s="129"/>
      <c r="AR47" s="128"/>
      <c r="AS47" s="136"/>
      <c r="AT47" s="136"/>
      <c r="AU47" s="136"/>
      <c r="AV47" s="136"/>
      <c r="AW47" s="129"/>
      <c r="AX47" s="144"/>
      <c r="AY47" s="144"/>
      <c r="AZ47" s="128"/>
      <c r="BA47" s="128"/>
      <c r="BB47" s="128"/>
      <c r="BC47" s="128"/>
      <c r="BD47" s="128"/>
      <c r="BE47" s="128"/>
      <c r="BF47" s="128"/>
      <c r="BG47" s="128"/>
      <c r="BH47" s="128"/>
      <c r="BI47" s="74" t="str">
        <f t="shared" si="1"/>
        <v/>
      </c>
      <c r="BJ47" s="128"/>
      <c r="BK47" s="128"/>
      <c r="BL47" s="128"/>
      <c r="BM47" s="128"/>
      <c r="BN47" s="128"/>
      <c r="BO47" s="128"/>
      <c r="BP47" s="128"/>
      <c r="BQ47" s="128"/>
      <c r="BR47" s="128"/>
      <c r="BS47" s="128"/>
      <c r="BT47" s="128"/>
      <c r="BU47" s="129"/>
      <c r="BV47" s="129"/>
      <c r="BW47" s="128"/>
      <c r="BX47" s="128"/>
      <c r="BY47" s="129"/>
      <c r="BZ47" s="128"/>
      <c r="CA47" s="128"/>
      <c r="CB47" s="129"/>
      <c r="CC47" s="128"/>
      <c r="CD47" s="128"/>
      <c r="CE47" s="128"/>
      <c r="CF47" s="128"/>
      <c r="CG47" s="128"/>
      <c r="CH47" s="128"/>
      <c r="CI47" s="128"/>
      <c r="CJ47" s="128"/>
      <c r="CK47" s="128"/>
      <c r="CL47" s="128"/>
      <c r="CM47" s="128"/>
      <c r="CN47" s="128"/>
      <c r="CO47" s="128"/>
      <c r="CP47" s="128"/>
      <c r="CQ47" s="128"/>
      <c r="CR47" s="162"/>
      <c r="CS47" s="162"/>
      <c r="CT47" s="162"/>
      <c r="CU47" s="162"/>
    </row>
    <row r="48" s="121" customFormat="1" ht="98" customHeight="1" spans="1:102">
      <c r="A48" s="128"/>
      <c r="B48" s="128"/>
      <c r="C48" s="129"/>
      <c r="D48" s="129"/>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9"/>
      <c r="AL48" s="129"/>
      <c r="AM48" s="129"/>
      <c r="AN48" s="129"/>
      <c r="AO48" s="129"/>
      <c r="AP48" s="129"/>
      <c r="AQ48" s="129"/>
      <c r="AR48" s="129"/>
      <c r="AS48" s="129"/>
      <c r="AT48" s="129"/>
      <c r="AU48" s="129"/>
      <c r="AV48" s="129"/>
      <c r="AW48" s="129"/>
      <c r="AX48" s="144"/>
      <c r="AY48" s="144"/>
      <c r="AZ48" s="128"/>
      <c r="BA48" s="128"/>
      <c r="BB48" s="128"/>
      <c r="BC48" s="128"/>
      <c r="BD48" s="128"/>
      <c r="BE48" s="128"/>
      <c r="BF48" s="128"/>
      <c r="BG48" s="128"/>
      <c r="BH48" s="128"/>
      <c r="BI48" s="74" t="str">
        <f t="shared" si="1"/>
        <v/>
      </c>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W48" s="165"/>
      <c r="CX48" s="165"/>
    </row>
    <row r="49" s="121" customFormat="1" ht="75" customHeight="1" spans="1:95">
      <c r="A49" s="128"/>
      <c r="B49" s="129"/>
      <c r="C49" s="129"/>
      <c r="D49" s="129"/>
      <c r="E49" s="128"/>
      <c r="F49" s="128"/>
      <c r="G49" s="129"/>
      <c r="H49" s="129"/>
      <c r="I49" s="129"/>
      <c r="J49" s="129"/>
      <c r="K49" s="129"/>
      <c r="L49" s="129"/>
      <c r="M49" s="129"/>
      <c r="N49" s="129"/>
      <c r="O49" s="129"/>
      <c r="P49" s="129"/>
      <c r="Q49" s="129"/>
      <c r="R49" s="129"/>
      <c r="S49" s="129"/>
      <c r="T49" s="128"/>
      <c r="U49" s="129"/>
      <c r="V49" s="129"/>
      <c r="W49" s="129"/>
      <c r="X49" s="129"/>
      <c r="Y49" s="129"/>
      <c r="Z49" s="128"/>
      <c r="AA49" s="128"/>
      <c r="AB49" s="128"/>
      <c r="AC49" s="128"/>
      <c r="AD49" s="129"/>
      <c r="AE49" s="128"/>
      <c r="AF49" s="128"/>
      <c r="AG49" s="129"/>
      <c r="AH49" s="129"/>
      <c r="AI49" s="129"/>
      <c r="AJ49" s="129"/>
      <c r="AK49" s="129"/>
      <c r="AL49" s="129"/>
      <c r="AM49" s="129"/>
      <c r="AN49" s="129"/>
      <c r="AO49" s="129"/>
      <c r="AP49" s="129"/>
      <c r="AQ49" s="129"/>
      <c r="AR49" s="129"/>
      <c r="AS49" s="129"/>
      <c r="AT49" s="129"/>
      <c r="AU49" s="129"/>
      <c r="AV49" s="129"/>
      <c r="AW49" s="129"/>
      <c r="AX49" s="144"/>
      <c r="AY49" s="144"/>
      <c r="AZ49" s="128"/>
      <c r="BA49" s="128"/>
      <c r="BB49" s="128"/>
      <c r="BC49" s="128"/>
      <c r="BD49" s="128"/>
      <c r="BE49" s="128"/>
      <c r="BF49" s="128"/>
      <c r="BG49" s="128"/>
      <c r="BH49" s="128"/>
      <c r="BI49" s="74" t="str">
        <f t="shared" si="1"/>
        <v/>
      </c>
      <c r="BJ49" s="129"/>
      <c r="BK49" s="129"/>
      <c r="BL49" s="129"/>
      <c r="BM49" s="129"/>
      <c r="BN49" s="129"/>
      <c r="BO49" s="129"/>
      <c r="BP49" s="128"/>
      <c r="BQ49" s="128"/>
      <c r="BR49" s="128"/>
      <c r="BS49" s="128"/>
      <c r="BT49" s="128"/>
      <c r="BU49" s="129"/>
      <c r="BV49" s="129"/>
      <c r="BW49" s="129"/>
      <c r="BX49" s="129"/>
      <c r="BY49" s="128"/>
      <c r="BZ49" s="129"/>
      <c r="CA49" s="129"/>
      <c r="CB49" s="128"/>
      <c r="CC49" s="129"/>
      <c r="CD49" s="129"/>
      <c r="CE49" s="128"/>
      <c r="CF49" s="129"/>
      <c r="CG49" s="129"/>
      <c r="CH49" s="128"/>
      <c r="CI49" s="129"/>
      <c r="CJ49" s="129"/>
      <c r="CK49" s="129"/>
      <c r="CL49" s="129"/>
      <c r="CM49" s="129"/>
      <c r="CN49" s="128"/>
      <c r="CO49" s="129"/>
      <c r="CP49" s="129"/>
      <c r="CQ49" s="129"/>
    </row>
    <row r="50" s="121" customFormat="1" ht="75" customHeight="1" spans="1:94">
      <c r="A50" s="128"/>
      <c r="B50" s="129"/>
      <c r="C50" s="129"/>
      <c r="D50" s="129"/>
      <c r="E50" s="128"/>
      <c r="F50" s="128"/>
      <c r="G50" s="129"/>
      <c r="H50" s="129"/>
      <c r="I50" s="129"/>
      <c r="J50" s="129"/>
      <c r="K50" s="129"/>
      <c r="L50" s="129"/>
      <c r="M50" s="129"/>
      <c r="N50" s="129"/>
      <c r="O50" s="129"/>
      <c r="P50" s="129"/>
      <c r="Q50" s="129"/>
      <c r="R50" s="129"/>
      <c r="S50" s="129"/>
      <c r="T50" s="128"/>
      <c r="U50" s="129"/>
      <c r="V50" s="129"/>
      <c r="W50" s="129"/>
      <c r="X50" s="129"/>
      <c r="Y50" s="129"/>
      <c r="Z50" s="128"/>
      <c r="AA50" s="128"/>
      <c r="AB50" s="128"/>
      <c r="AC50" s="128"/>
      <c r="AD50" s="129"/>
      <c r="AE50" s="128"/>
      <c r="AF50" s="128"/>
      <c r="AG50" s="129"/>
      <c r="AH50" s="129"/>
      <c r="AI50" s="129"/>
      <c r="AJ50" s="129"/>
      <c r="AK50" s="129"/>
      <c r="AL50" s="129"/>
      <c r="AM50" s="129"/>
      <c r="AN50" s="129"/>
      <c r="AO50" s="129"/>
      <c r="AP50" s="129"/>
      <c r="AQ50" s="129"/>
      <c r="AR50" s="129"/>
      <c r="AS50" s="129"/>
      <c r="AT50" s="129"/>
      <c r="AU50" s="129"/>
      <c r="AV50" s="129"/>
      <c r="AW50" s="129"/>
      <c r="AX50" s="144"/>
      <c r="AY50" s="144"/>
      <c r="AZ50" s="128"/>
      <c r="BA50" s="128"/>
      <c r="BB50" s="128"/>
      <c r="BC50" s="128"/>
      <c r="BD50" s="128"/>
      <c r="BE50" s="128"/>
      <c r="BF50" s="128"/>
      <c r="BG50" s="128"/>
      <c r="BH50" s="128"/>
      <c r="BI50" s="74" t="str">
        <f t="shared" si="1"/>
        <v/>
      </c>
      <c r="BJ50" s="129"/>
      <c r="BK50" s="129"/>
      <c r="BL50" s="129"/>
      <c r="BM50" s="129"/>
      <c r="BN50" s="129"/>
      <c r="BO50" s="129"/>
      <c r="BP50" s="128"/>
      <c r="BQ50" s="128"/>
      <c r="BR50" s="128"/>
      <c r="BS50" s="128"/>
      <c r="BT50" s="128"/>
      <c r="BU50" s="129"/>
      <c r="BV50" s="129"/>
      <c r="BW50" s="129"/>
      <c r="BX50" s="129"/>
      <c r="BY50" s="128"/>
      <c r="BZ50" s="129"/>
      <c r="CA50" s="129"/>
      <c r="CB50" s="128"/>
      <c r="CC50" s="129"/>
      <c r="CD50" s="129"/>
      <c r="CE50" s="128"/>
      <c r="CF50" s="129"/>
      <c r="CG50" s="129"/>
      <c r="CH50" s="128"/>
      <c r="CI50" s="129"/>
      <c r="CJ50" s="129"/>
      <c r="CK50" s="129"/>
      <c r="CL50" s="129"/>
      <c r="CM50" s="129"/>
      <c r="CN50" s="128"/>
      <c r="CO50" s="129"/>
      <c r="CP50" s="129"/>
    </row>
    <row r="51" s="121" customFormat="1" ht="75" customHeight="1" spans="1:94">
      <c r="A51" s="128"/>
      <c r="B51" s="129"/>
      <c r="C51" s="129"/>
      <c r="D51" s="129"/>
      <c r="E51" s="128"/>
      <c r="F51" s="128"/>
      <c r="G51" s="129"/>
      <c r="H51" s="129"/>
      <c r="I51" s="129"/>
      <c r="J51" s="129"/>
      <c r="K51" s="129"/>
      <c r="L51" s="129"/>
      <c r="M51" s="129"/>
      <c r="N51" s="129"/>
      <c r="O51" s="129"/>
      <c r="P51" s="129"/>
      <c r="Q51" s="129"/>
      <c r="R51" s="129"/>
      <c r="S51" s="129"/>
      <c r="T51" s="128"/>
      <c r="U51" s="129"/>
      <c r="V51" s="129"/>
      <c r="W51" s="129"/>
      <c r="X51" s="129"/>
      <c r="Y51" s="129"/>
      <c r="Z51" s="128"/>
      <c r="AA51" s="128"/>
      <c r="AB51" s="128"/>
      <c r="AC51" s="128"/>
      <c r="AD51" s="129"/>
      <c r="AE51" s="128"/>
      <c r="AF51" s="128"/>
      <c r="AG51" s="129"/>
      <c r="AH51" s="129"/>
      <c r="AI51" s="129"/>
      <c r="AJ51" s="129"/>
      <c r="AK51" s="129"/>
      <c r="AL51" s="129"/>
      <c r="AM51" s="129"/>
      <c r="AN51" s="129"/>
      <c r="AO51" s="129"/>
      <c r="AP51" s="129"/>
      <c r="AQ51" s="129"/>
      <c r="AR51" s="129"/>
      <c r="AS51" s="129"/>
      <c r="AT51" s="129"/>
      <c r="AU51" s="129"/>
      <c r="AV51" s="129"/>
      <c r="AW51" s="129"/>
      <c r="AX51" s="144"/>
      <c r="AY51" s="144"/>
      <c r="AZ51" s="128"/>
      <c r="BA51" s="128"/>
      <c r="BB51" s="128"/>
      <c r="BC51" s="128"/>
      <c r="BD51" s="128"/>
      <c r="BE51" s="128"/>
      <c r="BF51" s="128"/>
      <c r="BG51" s="128"/>
      <c r="BH51" s="128"/>
      <c r="BI51" s="74" t="str">
        <f t="shared" si="1"/>
        <v/>
      </c>
      <c r="BJ51" s="129"/>
      <c r="BK51" s="129"/>
      <c r="BL51" s="129"/>
      <c r="BM51" s="128"/>
      <c r="BN51" s="129"/>
      <c r="BO51" s="129"/>
      <c r="BP51" s="128"/>
      <c r="BQ51" s="128"/>
      <c r="BR51" s="128"/>
      <c r="BS51" s="128"/>
      <c r="BT51" s="128"/>
      <c r="BU51" s="129"/>
      <c r="BV51" s="129"/>
      <c r="BW51" s="129"/>
      <c r="BX51" s="129"/>
      <c r="BY51" s="128"/>
      <c r="BZ51" s="129"/>
      <c r="CA51" s="129"/>
      <c r="CB51" s="128"/>
      <c r="CC51" s="129"/>
      <c r="CD51" s="129"/>
      <c r="CE51" s="128"/>
      <c r="CF51" s="129"/>
      <c r="CG51" s="129"/>
      <c r="CH51" s="128"/>
      <c r="CI51" s="129"/>
      <c r="CJ51" s="129"/>
      <c r="CK51" s="129"/>
      <c r="CL51" s="129"/>
      <c r="CM51" s="129"/>
      <c r="CN51" s="128"/>
      <c r="CO51" s="129"/>
      <c r="CP51" s="129"/>
    </row>
    <row r="52" s="121" customFormat="1" ht="99" customHeight="1" spans="1:102">
      <c r="A52" s="128"/>
      <c r="B52" s="128"/>
      <c r="C52" s="129"/>
      <c r="D52" s="129"/>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9"/>
      <c r="AL52" s="129"/>
      <c r="AM52" s="129"/>
      <c r="AN52" s="129"/>
      <c r="AO52" s="129"/>
      <c r="AP52" s="129"/>
      <c r="AQ52" s="129"/>
      <c r="AR52" s="129"/>
      <c r="AS52" s="129"/>
      <c r="AT52" s="129"/>
      <c r="AU52" s="129"/>
      <c r="AV52" s="129"/>
      <c r="AW52" s="129"/>
      <c r="AX52" s="144"/>
      <c r="AY52" s="147"/>
      <c r="AZ52" s="128"/>
      <c r="BA52" s="128"/>
      <c r="BB52" s="128"/>
      <c r="BC52" s="128"/>
      <c r="BD52" s="128"/>
      <c r="BE52" s="128"/>
      <c r="BF52" s="128"/>
      <c r="BG52" s="128"/>
      <c r="BH52" s="128"/>
      <c r="BI52" s="74" t="str">
        <f t="shared" si="1"/>
        <v/>
      </c>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59"/>
      <c r="CW52" s="165"/>
      <c r="CX52" s="165"/>
    </row>
    <row r="53" s="121" customFormat="1" ht="75" customHeight="1" spans="1:99">
      <c r="A53" s="128"/>
      <c r="B53" s="128"/>
      <c r="C53" s="129"/>
      <c r="D53" s="129"/>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9"/>
      <c r="AL53" s="129"/>
      <c r="AM53" s="129"/>
      <c r="AN53" s="129"/>
      <c r="AO53" s="129"/>
      <c r="AP53" s="129"/>
      <c r="AQ53" s="129"/>
      <c r="AR53" s="129"/>
      <c r="AS53" s="129"/>
      <c r="AT53" s="129"/>
      <c r="AU53" s="129"/>
      <c r="AV53" s="129"/>
      <c r="AW53" s="129"/>
      <c r="AX53" s="129"/>
      <c r="AY53" s="144"/>
      <c r="AZ53" s="128"/>
      <c r="BA53" s="128"/>
      <c r="BB53" s="128"/>
      <c r="BC53" s="128"/>
      <c r="BD53" s="128"/>
      <c r="BE53" s="128"/>
      <c r="BF53" s="128"/>
      <c r="BG53" s="128"/>
      <c r="BH53" s="128"/>
      <c r="BI53" s="74" t="str">
        <f t="shared" si="1"/>
        <v/>
      </c>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63"/>
      <c r="CR53" s="162"/>
      <c r="CS53" s="162"/>
      <c r="CT53" s="162"/>
      <c r="CU53" s="162"/>
    </row>
    <row r="54" s="121" customFormat="1" ht="75" customHeight="1" spans="1:102">
      <c r="A54" s="128"/>
      <c r="B54" s="128"/>
      <c r="C54" s="128"/>
      <c r="D54" s="129"/>
      <c r="E54" s="128"/>
      <c r="F54" s="128"/>
      <c r="G54" s="128"/>
      <c r="H54" s="128"/>
      <c r="I54" s="128"/>
      <c r="J54" s="128"/>
      <c r="K54" s="128"/>
      <c r="L54" s="128"/>
      <c r="M54" s="128"/>
      <c r="N54" s="128"/>
      <c r="O54" s="129"/>
      <c r="P54" s="128"/>
      <c r="Q54" s="129"/>
      <c r="R54" s="128"/>
      <c r="S54" s="128"/>
      <c r="T54" s="128"/>
      <c r="U54" s="128"/>
      <c r="V54" s="128"/>
      <c r="W54" s="128"/>
      <c r="X54" s="128"/>
      <c r="Y54" s="128"/>
      <c r="Z54" s="128"/>
      <c r="AA54" s="128"/>
      <c r="AB54" s="128"/>
      <c r="AC54" s="128"/>
      <c r="AD54" s="128"/>
      <c r="AE54" s="128"/>
      <c r="AF54" s="128"/>
      <c r="AG54" s="128"/>
      <c r="AH54" s="128"/>
      <c r="AI54" s="128"/>
      <c r="AJ54" s="128"/>
      <c r="AK54" s="128"/>
      <c r="AL54" s="129"/>
      <c r="AM54" s="129"/>
      <c r="AN54" s="129"/>
      <c r="AO54" s="129"/>
      <c r="AP54" s="129"/>
      <c r="AQ54" s="129"/>
      <c r="AR54" s="129"/>
      <c r="AS54" s="136"/>
      <c r="AT54" s="136"/>
      <c r="AU54" s="136"/>
      <c r="AV54" s="136"/>
      <c r="AW54" s="129"/>
      <c r="AX54" s="144"/>
      <c r="AY54" s="147"/>
      <c r="AZ54" s="128"/>
      <c r="BA54" s="128"/>
      <c r="BB54" s="128"/>
      <c r="BC54" s="128"/>
      <c r="BD54" s="128"/>
      <c r="BE54" s="128"/>
      <c r="BF54" s="128"/>
      <c r="BG54" s="128"/>
      <c r="BH54" s="128"/>
      <c r="BI54" s="74" t="str">
        <f t="shared" si="1"/>
        <v/>
      </c>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59"/>
      <c r="CW54" s="165"/>
      <c r="CX54" s="165"/>
    </row>
    <row r="55" s="121" customFormat="1" ht="75" customHeight="1" spans="1:99">
      <c r="A55" s="128"/>
      <c r="B55" s="128"/>
      <c r="C55" s="128"/>
      <c r="D55" s="129"/>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9"/>
      <c r="AN55" s="129"/>
      <c r="AO55" s="129"/>
      <c r="AP55" s="129"/>
      <c r="AQ55" s="129"/>
      <c r="AR55" s="129"/>
      <c r="AS55" s="129"/>
      <c r="AT55" s="129"/>
      <c r="AU55" s="129"/>
      <c r="AV55" s="129"/>
      <c r="AW55" s="129"/>
      <c r="AX55" s="144"/>
      <c r="AY55" s="147"/>
      <c r="AZ55" s="128"/>
      <c r="BA55" s="128"/>
      <c r="BB55" s="128"/>
      <c r="BC55" s="128"/>
      <c r="BD55" s="128"/>
      <c r="BE55" s="128"/>
      <c r="BF55" s="128"/>
      <c r="BG55" s="128"/>
      <c r="BH55" s="128"/>
      <c r="BI55" s="74" t="str">
        <f t="shared" si="1"/>
        <v/>
      </c>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row>
    <row r="56" s="121" customFormat="1" ht="75" customHeight="1" spans="1:102">
      <c r="A56" s="128"/>
      <c r="B56" s="128"/>
      <c r="C56" s="128"/>
      <c r="D56" s="129"/>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9"/>
      <c r="AQ56" s="129"/>
      <c r="AR56" s="128"/>
      <c r="AS56" s="129"/>
      <c r="AT56" s="129"/>
      <c r="AU56" s="129"/>
      <c r="AV56" s="129"/>
      <c r="AW56" s="129"/>
      <c r="AX56" s="144"/>
      <c r="AY56" s="147"/>
      <c r="AZ56" s="128"/>
      <c r="BA56" s="128"/>
      <c r="BB56" s="128"/>
      <c r="BC56" s="128"/>
      <c r="BD56" s="128"/>
      <c r="BE56" s="128"/>
      <c r="BF56" s="128"/>
      <c r="BG56" s="128"/>
      <c r="BH56" s="128"/>
      <c r="BI56" s="74" t="str">
        <f t="shared" si="1"/>
        <v/>
      </c>
      <c r="BJ56" s="128"/>
      <c r="BK56" s="128"/>
      <c r="BL56" s="128"/>
      <c r="BM56" s="128"/>
      <c r="BN56" s="128"/>
      <c r="BO56" s="128"/>
      <c r="BP56" s="128"/>
      <c r="BQ56" s="128"/>
      <c r="BR56" s="128"/>
      <c r="BS56" s="128"/>
      <c r="BT56" s="128"/>
      <c r="BU56" s="129"/>
      <c r="BV56" s="129"/>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W56" s="165"/>
      <c r="CX56" s="165"/>
    </row>
    <row r="57" s="121" customFormat="1" ht="75" customHeight="1" spans="1:102">
      <c r="A57" s="128"/>
      <c r="B57" s="128"/>
      <c r="C57" s="129"/>
      <c r="D57" s="129"/>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9"/>
      <c r="AL57" s="129"/>
      <c r="AM57" s="129"/>
      <c r="AN57" s="129"/>
      <c r="AO57" s="129"/>
      <c r="AP57" s="129"/>
      <c r="AQ57" s="129"/>
      <c r="AR57" s="129"/>
      <c r="AS57" s="129"/>
      <c r="AT57" s="129"/>
      <c r="AU57" s="129"/>
      <c r="AV57" s="129"/>
      <c r="AW57" s="129"/>
      <c r="AX57" s="144"/>
      <c r="AY57" s="147"/>
      <c r="AZ57" s="128"/>
      <c r="BA57" s="128"/>
      <c r="BB57" s="128"/>
      <c r="BC57" s="128"/>
      <c r="BD57" s="128"/>
      <c r="BE57" s="128"/>
      <c r="BF57" s="128"/>
      <c r="BG57" s="128"/>
      <c r="BH57" s="128"/>
      <c r="BI57" s="74" t="str">
        <f t="shared" si="1"/>
        <v/>
      </c>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29"/>
      <c r="CJ57" s="129"/>
      <c r="CK57" s="129"/>
      <c r="CL57" s="129"/>
      <c r="CM57" s="129"/>
      <c r="CN57" s="129"/>
      <c r="CO57" s="129"/>
      <c r="CP57" s="129"/>
      <c r="CQ57" s="129"/>
      <c r="CR57" s="129"/>
      <c r="CS57" s="129"/>
      <c r="CT57" s="129"/>
      <c r="CU57" s="129"/>
      <c r="CW57" s="165"/>
      <c r="CX57" s="165"/>
    </row>
    <row r="58" s="121" customFormat="1" ht="75" customHeight="1" spans="1:99">
      <c r="A58" s="128"/>
      <c r="B58" s="128"/>
      <c r="C58" s="128"/>
      <c r="D58" s="129"/>
      <c r="E58" s="128"/>
      <c r="F58" s="128"/>
      <c r="G58" s="128"/>
      <c r="H58" s="128"/>
      <c r="I58" s="128"/>
      <c r="J58" s="128"/>
      <c r="K58" s="128"/>
      <c r="L58" s="128"/>
      <c r="M58" s="128"/>
      <c r="N58" s="128"/>
      <c r="O58" s="128"/>
      <c r="P58" s="128"/>
      <c r="Q58" s="128"/>
      <c r="R58" s="129"/>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9"/>
      <c r="AQ58" s="129"/>
      <c r="AR58" s="128"/>
      <c r="AS58" s="136"/>
      <c r="AT58" s="136"/>
      <c r="AU58" s="136"/>
      <c r="AV58" s="136"/>
      <c r="AW58" s="129"/>
      <c r="AX58" s="129"/>
      <c r="AY58" s="144"/>
      <c r="AZ58" s="128"/>
      <c r="BA58" s="128"/>
      <c r="BB58" s="128"/>
      <c r="BC58" s="128"/>
      <c r="BD58" s="128"/>
      <c r="BE58" s="128"/>
      <c r="BF58" s="128"/>
      <c r="BG58" s="128"/>
      <c r="BH58" s="128"/>
      <c r="BI58" s="74" t="str">
        <f t="shared" si="1"/>
        <v/>
      </c>
      <c r="BJ58" s="128"/>
      <c r="BK58" s="128"/>
      <c r="BL58" s="128"/>
      <c r="BM58" s="128"/>
      <c r="BN58" s="128"/>
      <c r="BO58" s="128"/>
      <c r="BP58" s="128"/>
      <c r="BQ58" s="128"/>
      <c r="BR58" s="128"/>
      <c r="BS58" s="128"/>
      <c r="BT58" s="128"/>
      <c r="BU58" s="129"/>
      <c r="BV58" s="129"/>
      <c r="BW58" s="128"/>
      <c r="BX58" s="128"/>
      <c r="BY58" s="128"/>
      <c r="BZ58" s="128"/>
      <c r="CA58" s="128"/>
      <c r="CB58" s="128"/>
      <c r="CC58" s="128"/>
      <c r="CD58" s="128"/>
      <c r="CE58" s="128"/>
      <c r="CF58" s="128"/>
      <c r="CG58" s="128"/>
      <c r="CH58" s="128"/>
      <c r="CI58" s="128"/>
      <c r="CJ58" s="128"/>
      <c r="CK58" s="129"/>
      <c r="CL58" s="128"/>
      <c r="CM58" s="128"/>
      <c r="CN58" s="128"/>
      <c r="CO58" s="128"/>
      <c r="CP58" s="128"/>
      <c r="CQ58" s="128"/>
      <c r="CR58" s="128"/>
      <c r="CS58" s="128"/>
      <c r="CT58" s="128"/>
      <c r="CU58" s="128"/>
    </row>
    <row r="59" s="121" customFormat="1" ht="75" customHeight="1" spans="1:99">
      <c r="A59" s="128"/>
      <c r="B59" s="128"/>
      <c r="C59" s="128"/>
      <c r="D59" s="129"/>
      <c r="E59" s="128"/>
      <c r="F59" s="128"/>
      <c r="G59" s="128"/>
      <c r="H59" s="128"/>
      <c r="I59" s="128"/>
      <c r="J59" s="128"/>
      <c r="K59" s="128"/>
      <c r="L59" s="128"/>
      <c r="M59" s="128"/>
      <c r="N59" s="128"/>
      <c r="O59" s="128"/>
      <c r="P59" s="128"/>
      <c r="Q59" s="128"/>
      <c r="R59" s="129"/>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9"/>
      <c r="AQ59" s="129"/>
      <c r="AR59" s="128"/>
      <c r="AS59" s="136"/>
      <c r="AT59" s="136"/>
      <c r="AU59" s="136"/>
      <c r="AV59" s="136"/>
      <c r="AW59" s="129"/>
      <c r="AX59" s="144"/>
      <c r="AY59" s="147"/>
      <c r="AZ59" s="128"/>
      <c r="BA59" s="128"/>
      <c r="BB59" s="128"/>
      <c r="BC59" s="128"/>
      <c r="BD59" s="128"/>
      <c r="BE59" s="128"/>
      <c r="BF59" s="128"/>
      <c r="BG59" s="128"/>
      <c r="BH59" s="128"/>
      <c r="BI59" s="74" t="str">
        <f t="shared" si="1"/>
        <v/>
      </c>
      <c r="BJ59" s="128"/>
      <c r="BK59" s="128"/>
      <c r="BL59" s="128"/>
      <c r="BM59" s="129"/>
      <c r="BN59" s="128"/>
      <c r="BO59" s="128"/>
      <c r="BP59" s="129"/>
      <c r="BQ59" s="129"/>
      <c r="BR59" s="129"/>
      <c r="BS59" s="129"/>
      <c r="BT59" s="129"/>
      <c r="BU59" s="129"/>
      <c r="BV59" s="129"/>
      <c r="BW59" s="128"/>
      <c r="BX59" s="128"/>
      <c r="BY59" s="129"/>
      <c r="BZ59" s="128"/>
      <c r="CA59" s="128"/>
      <c r="CB59" s="129"/>
      <c r="CC59" s="128"/>
      <c r="CD59" s="128"/>
      <c r="CE59" s="129"/>
      <c r="CF59" s="128"/>
      <c r="CG59" s="128"/>
      <c r="CH59" s="129"/>
      <c r="CI59" s="128"/>
      <c r="CJ59" s="128"/>
      <c r="CK59" s="129"/>
      <c r="CL59" s="128"/>
      <c r="CM59" s="128"/>
      <c r="CN59" s="129"/>
      <c r="CO59" s="128"/>
      <c r="CP59" s="128"/>
      <c r="CQ59" s="163"/>
      <c r="CR59" s="163"/>
      <c r="CS59" s="163"/>
      <c r="CT59" s="163"/>
      <c r="CU59" s="163"/>
    </row>
    <row r="60" s="121" customFormat="1" ht="98" customHeight="1" spans="1:99">
      <c r="A60" s="128"/>
      <c r="B60" s="128"/>
      <c r="C60" s="128"/>
      <c r="D60" s="129"/>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9"/>
      <c r="AQ60" s="129"/>
      <c r="AR60" s="128"/>
      <c r="AS60" s="136"/>
      <c r="AT60" s="136"/>
      <c r="AU60" s="136"/>
      <c r="AV60" s="136"/>
      <c r="AW60" s="129"/>
      <c r="AX60" s="147"/>
      <c r="AY60" s="147"/>
      <c r="AZ60" s="128"/>
      <c r="BA60" s="128"/>
      <c r="BB60" s="128"/>
      <c r="BC60" s="128"/>
      <c r="BD60" s="128"/>
      <c r="BE60" s="128"/>
      <c r="BF60" s="128"/>
      <c r="BG60" s="128"/>
      <c r="BH60" s="128"/>
      <c r="BI60" s="74" t="str">
        <f t="shared" si="1"/>
        <v/>
      </c>
      <c r="BJ60" s="128"/>
      <c r="BK60" s="128"/>
      <c r="BL60" s="128"/>
      <c r="BM60" s="129"/>
      <c r="BN60" s="128"/>
      <c r="BO60" s="128"/>
      <c r="BP60" s="129"/>
      <c r="BQ60" s="129"/>
      <c r="BR60" s="129"/>
      <c r="BS60" s="129"/>
      <c r="BT60" s="129"/>
      <c r="BU60" s="129"/>
      <c r="BV60" s="129"/>
      <c r="BW60" s="128"/>
      <c r="BX60" s="128"/>
      <c r="BY60" s="128"/>
      <c r="BZ60" s="128"/>
      <c r="CA60" s="128"/>
      <c r="CB60" s="128"/>
      <c r="CC60" s="128"/>
      <c r="CD60" s="128"/>
      <c r="CE60" s="129"/>
      <c r="CF60" s="128"/>
      <c r="CG60" s="128"/>
      <c r="CH60" s="129"/>
      <c r="CI60" s="128"/>
      <c r="CJ60" s="128"/>
      <c r="CK60" s="129"/>
      <c r="CL60" s="128"/>
      <c r="CM60" s="128"/>
      <c r="CN60" s="129"/>
      <c r="CO60" s="128"/>
      <c r="CP60" s="128"/>
      <c r="CQ60" s="163"/>
      <c r="CR60" s="163"/>
      <c r="CS60" s="163"/>
      <c r="CT60" s="163"/>
      <c r="CU60" s="163"/>
    </row>
    <row r="61" s="121" customFormat="1" ht="75" customHeight="1" spans="1:102">
      <c r="A61" s="128"/>
      <c r="B61" s="128"/>
      <c r="C61" s="129"/>
      <c r="D61" s="129"/>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9"/>
      <c r="AL61" s="129"/>
      <c r="AM61" s="129"/>
      <c r="AN61" s="129"/>
      <c r="AO61" s="129"/>
      <c r="AP61" s="129"/>
      <c r="AQ61" s="129"/>
      <c r="AR61" s="129"/>
      <c r="AS61" s="129"/>
      <c r="AT61" s="129"/>
      <c r="AU61" s="129"/>
      <c r="AV61" s="129"/>
      <c r="AW61" s="129"/>
      <c r="AX61" s="147"/>
      <c r="AY61" s="147"/>
      <c r="AZ61" s="128"/>
      <c r="BA61" s="128"/>
      <c r="BB61" s="128"/>
      <c r="BC61" s="128"/>
      <c r="BD61" s="128"/>
      <c r="BE61" s="128"/>
      <c r="BF61" s="128"/>
      <c r="BG61" s="128"/>
      <c r="BH61" s="128"/>
      <c r="BI61" s="74" t="str">
        <f t="shared" si="1"/>
        <v/>
      </c>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59"/>
      <c r="CR61" s="159"/>
      <c r="CS61" s="159"/>
      <c r="CT61" s="159"/>
      <c r="CU61" s="159"/>
      <c r="CW61" s="165"/>
      <c r="CX61" s="165"/>
    </row>
    <row r="62" s="121" customFormat="1" ht="91" customHeight="1" spans="1:102">
      <c r="A62" s="128"/>
      <c r="B62" s="128"/>
      <c r="C62" s="128"/>
      <c r="D62" s="129"/>
      <c r="E62" s="128"/>
      <c r="F62" s="128"/>
      <c r="G62" s="128"/>
      <c r="H62" s="128"/>
      <c r="I62" s="129"/>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9"/>
      <c r="AM62" s="129"/>
      <c r="AN62" s="129"/>
      <c r="AO62" s="129"/>
      <c r="AP62" s="129"/>
      <c r="AQ62" s="129"/>
      <c r="AR62" s="129"/>
      <c r="AS62" s="129"/>
      <c r="AT62" s="129"/>
      <c r="AU62" s="129"/>
      <c r="AV62" s="129"/>
      <c r="AW62" s="129"/>
      <c r="AX62" s="144"/>
      <c r="AY62" s="147"/>
      <c r="AZ62" s="128"/>
      <c r="BA62" s="128"/>
      <c r="BB62" s="128"/>
      <c r="BC62" s="128"/>
      <c r="BD62" s="128"/>
      <c r="BE62" s="128"/>
      <c r="BF62" s="128"/>
      <c r="BG62" s="128"/>
      <c r="BH62" s="128"/>
      <c r="BI62" s="74" t="str">
        <f t="shared" si="1"/>
        <v/>
      </c>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59"/>
      <c r="CR62" s="159"/>
      <c r="CS62" s="159"/>
      <c r="CT62" s="159"/>
      <c r="CU62" s="159"/>
      <c r="CW62" s="165"/>
      <c r="CX62" s="165"/>
    </row>
    <row r="63" s="121" customFormat="1" ht="91" customHeight="1" spans="1:99">
      <c r="A63" s="128"/>
      <c r="B63" s="128"/>
      <c r="C63" s="129"/>
      <c r="D63" s="129"/>
      <c r="E63" s="128"/>
      <c r="F63" s="128"/>
      <c r="G63" s="128"/>
      <c r="H63" s="128"/>
      <c r="I63" s="128"/>
      <c r="J63" s="128"/>
      <c r="K63" s="129"/>
      <c r="L63" s="129"/>
      <c r="M63" s="129"/>
      <c r="N63" s="129"/>
      <c r="O63" s="129"/>
      <c r="P63" s="129"/>
      <c r="Q63" s="129"/>
      <c r="R63" s="129"/>
      <c r="S63" s="129"/>
      <c r="T63" s="128"/>
      <c r="U63" s="129"/>
      <c r="V63" s="128"/>
      <c r="W63" s="128"/>
      <c r="X63" s="128"/>
      <c r="Y63" s="128"/>
      <c r="Z63" s="128"/>
      <c r="AA63" s="128"/>
      <c r="AB63" s="128"/>
      <c r="AC63" s="128"/>
      <c r="AD63" s="128"/>
      <c r="AE63" s="128"/>
      <c r="AF63" s="128"/>
      <c r="AG63" s="128"/>
      <c r="AH63" s="128"/>
      <c r="AI63" s="128"/>
      <c r="AJ63" s="128"/>
      <c r="AK63" s="129"/>
      <c r="AL63" s="129"/>
      <c r="AM63" s="129"/>
      <c r="AN63" s="129"/>
      <c r="AO63" s="129"/>
      <c r="AP63" s="129"/>
      <c r="AQ63" s="129"/>
      <c r="AR63" s="129"/>
      <c r="AS63" s="129"/>
      <c r="AT63" s="129"/>
      <c r="AU63" s="129"/>
      <c r="AV63" s="129"/>
      <c r="AW63" s="129"/>
      <c r="AX63" s="144"/>
      <c r="AY63" s="147"/>
      <c r="AZ63" s="128"/>
      <c r="BA63" s="128"/>
      <c r="BB63" s="128"/>
      <c r="BC63" s="128"/>
      <c r="BD63" s="128"/>
      <c r="BE63" s="128"/>
      <c r="BF63" s="128"/>
      <c r="BG63" s="128"/>
      <c r="BH63" s="128"/>
      <c r="BI63" s="74" t="str">
        <f t="shared" si="1"/>
        <v/>
      </c>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59"/>
      <c r="CR63" s="159"/>
      <c r="CS63" s="159"/>
      <c r="CT63" s="159"/>
      <c r="CU63" s="159"/>
    </row>
    <row r="64" s="121" customFormat="1" ht="75" customHeight="1" spans="1:99">
      <c r="A64" s="128"/>
      <c r="B64" s="128"/>
      <c r="C64" s="128"/>
      <c r="D64" s="129"/>
      <c r="E64" s="128"/>
      <c r="F64" s="128"/>
      <c r="G64" s="128"/>
      <c r="H64" s="128"/>
      <c r="I64" s="128"/>
      <c r="J64" s="128"/>
      <c r="K64" s="128"/>
      <c r="L64" s="128"/>
      <c r="M64" s="128"/>
      <c r="N64" s="128"/>
      <c r="O64" s="128"/>
      <c r="P64" s="128"/>
      <c r="Q64" s="128"/>
      <c r="R64" s="129"/>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9"/>
      <c r="AQ64" s="129"/>
      <c r="AR64" s="128"/>
      <c r="AS64" s="129"/>
      <c r="AT64" s="129"/>
      <c r="AU64" s="129"/>
      <c r="AV64" s="129"/>
      <c r="AW64" s="129"/>
      <c r="AX64" s="144"/>
      <c r="AY64" s="147"/>
      <c r="AZ64" s="128"/>
      <c r="BA64" s="128"/>
      <c r="BB64" s="128"/>
      <c r="BC64" s="128"/>
      <c r="BD64" s="128"/>
      <c r="BE64" s="128"/>
      <c r="BF64" s="128"/>
      <c r="BG64" s="128"/>
      <c r="BH64" s="128"/>
      <c r="BI64" s="74" t="str">
        <f t="shared" si="1"/>
        <v/>
      </c>
      <c r="BJ64" s="128"/>
      <c r="BK64" s="128"/>
      <c r="BL64" s="128"/>
      <c r="BM64" s="128"/>
      <c r="BN64" s="128"/>
      <c r="BO64" s="128"/>
      <c r="BP64" s="128"/>
      <c r="BQ64" s="129"/>
      <c r="BR64" s="128"/>
      <c r="BS64" s="128"/>
      <c r="BT64" s="128"/>
      <c r="BU64" s="129"/>
      <c r="BV64" s="129"/>
      <c r="BW64" s="128"/>
      <c r="BX64" s="128"/>
      <c r="BY64" s="128"/>
      <c r="BZ64" s="128"/>
      <c r="CA64" s="128"/>
      <c r="CB64" s="128"/>
      <c r="CC64" s="128"/>
      <c r="CD64" s="128"/>
      <c r="CE64" s="128"/>
      <c r="CF64" s="128"/>
      <c r="CG64" s="128"/>
      <c r="CH64" s="128"/>
      <c r="CI64" s="128"/>
      <c r="CJ64" s="128"/>
      <c r="CK64" s="128"/>
      <c r="CL64" s="128"/>
      <c r="CM64" s="128"/>
      <c r="CN64" s="128"/>
      <c r="CO64" s="128"/>
      <c r="CP64" s="128"/>
      <c r="CQ64" s="163"/>
      <c r="CR64" s="159"/>
      <c r="CS64" s="159"/>
      <c r="CT64" s="159"/>
      <c r="CU64" s="159"/>
    </row>
    <row r="65" s="121" customFormat="1" ht="75" customHeight="1" spans="1:99">
      <c r="A65" s="128"/>
      <c r="B65" s="128"/>
      <c r="C65" s="129"/>
      <c r="D65" s="129"/>
      <c r="E65" s="128"/>
      <c r="F65" s="128"/>
      <c r="G65" s="128"/>
      <c r="H65" s="128"/>
      <c r="I65" s="128"/>
      <c r="J65" s="129"/>
      <c r="K65" s="129"/>
      <c r="L65" s="129"/>
      <c r="M65" s="129"/>
      <c r="N65" s="129"/>
      <c r="O65" s="129"/>
      <c r="P65" s="129"/>
      <c r="Q65" s="129"/>
      <c r="R65" s="129"/>
      <c r="S65" s="129"/>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9"/>
      <c r="AT65" s="129"/>
      <c r="AU65" s="129"/>
      <c r="AV65" s="129"/>
      <c r="AW65" s="129"/>
      <c r="AX65" s="144"/>
      <c r="AY65" s="147"/>
      <c r="AZ65" s="128"/>
      <c r="BA65" s="128"/>
      <c r="BB65" s="128"/>
      <c r="BC65" s="128"/>
      <c r="BD65" s="128"/>
      <c r="BE65" s="128"/>
      <c r="BF65" s="128"/>
      <c r="BG65" s="128"/>
      <c r="BH65" s="128"/>
      <c r="BI65" s="74" t="str">
        <f t="shared" si="1"/>
        <v/>
      </c>
      <c r="BJ65" s="128"/>
      <c r="BK65" s="128"/>
      <c r="BL65" s="129"/>
      <c r="BM65" s="129"/>
      <c r="BN65" s="128"/>
      <c r="BO65" s="128"/>
      <c r="BP65" s="129"/>
      <c r="BQ65" s="129"/>
      <c r="BR65" s="129"/>
      <c r="BS65" s="129"/>
      <c r="BT65" s="129"/>
      <c r="BU65" s="129"/>
      <c r="BV65" s="129"/>
      <c r="BW65" s="128"/>
      <c r="BX65" s="128"/>
      <c r="BY65" s="128"/>
      <c r="BZ65" s="128"/>
      <c r="CA65" s="129"/>
      <c r="CB65" s="128"/>
      <c r="CC65" s="128"/>
      <c r="CD65" s="129"/>
      <c r="CE65" s="128"/>
      <c r="CF65" s="128"/>
      <c r="CG65" s="129"/>
      <c r="CH65" s="128"/>
      <c r="CI65" s="128"/>
      <c r="CJ65" s="129"/>
      <c r="CK65" s="128"/>
      <c r="CL65" s="128"/>
      <c r="CM65" s="129"/>
      <c r="CN65" s="128"/>
      <c r="CO65" s="128"/>
      <c r="CP65" s="129"/>
      <c r="CQ65" s="159"/>
      <c r="CR65" s="159"/>
      <c r="CS65" s="159"/>
      <c r="CT65" s="159"/>
      <c r="CU65" s="159"/>
    </row>
    <row r="66" s="121" customFormat="1" ht="103" customHeight="1" spans="1:99">
      <c r="A66" s="128"/>
      <c r="B66" s="128"/>
      <c r="C66" s="128"/>
      <c r="D66" s="129"/>
      <c r="E66" s="128"/>
      <c r="F66" s="128"/>
      <c r="G66" s="128"/>
      <c r="H66" s="128"/>
      <c r="I66" s="128"/>
      <c r="J66" s="128"/>
      <c r="K66" s="128"/>
      <c r="L66" s="128"/>
      <c r="M66" s="128"/>
      <c r="N66" s="128"/>
      <c r="O66" s="128"/>
      <c r="P66" s="128"/>
      <c r="Q66" s="128"/>
      <c r="R66" s="129"/>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9"/>
      <c r="AQ66" s="129"/>
      <c r="AR66" s="128"/>
      <c r="AS66" s="129"/>
      <c r="AT66" s="129"/>
      <c r="AU66" s="129"/>
      <c r="AV66" s="129"/>
      <c r="AW66" s="129"/>
      <c r="AX66" s="144"/>
      <c r="AY66" s="147"/>
      <c r="AZ66" s="128"/>
      <c r="BA66" s="128"/>
      <c r="BB66" s="128"/>
      <c r="BC66" s="128"/>
      <c r="BD66" s="128"/>
      <c r="BE66" s="128"/>
      <c r="BF66" s="128"/>
      <c r="BG66" s="128"/>
      <c r="BH66" s="128"/>
      <c r="BI66" s="74" t="str">
        <f t="shared" si="1"/>
        <v/>
      </c>
      <c r="BJ66" s="128"/>
      <c r="BK66" s="128"/>
      <c r="BL66" s="128"/>
      <c r="BM66" s="128"/>
      <c r="BN66" s="128"/>
      <c r="BO66" s="128"/>
      <c r="BP66" s="128"/>
      <c r="BQ66" s="128"/>
      <c r="BR66" s="128"/>
      <c r="BS66" s="128"/>
      <c r="BT66" s="128"/>
      <c r="BU66" s="129"/>
      <c r="BV66" s="129"/>
      <c r="BW66" s="128"/>
      <c r="BX66" s="128"/>
      <c r="BY66" s="128"/>
      <c r="BZ66" s="128"/>
      <c r="CA66" s="128"/>
      <c r="CB66" s="128"/>
      <c r="CC66" s="128"/>
      <c r="CD66" s="128"/>
      <c r="CE66" s="128"/>
      <c r="CF66" s="128"/>
      <c r="CG66" s="128"/>
      <c r="CH66" s="128"/>
      <c r="CI66" s="128"/>
      <c r="CJ66" s="128"/>
      <c r="CK66" s="128"/>
      <c r="CL66" s="128"/>
      <c r="CM66" s="128"/>
      <c r="CN66" s="128"/>
      <c r="CO66" s="128"/>
      <c r="CP66" s="128"/>
      <c r="CQ66" s="163"/>
      <c r="CR66" s="163"/>
      <c r="CS66" s="163"/>
      <c r="CT66" s="163"/>
      <c r="CU66" s="163"/>
    </row>
    <row r="67" s="121" customFormat="1" ht="75" customHeight="1" spans="1:99">
      <c r="A67" s="128"/>
      <c r="B67" s="128"/>
      <c r="C67" s="129"/>
      <c r="D67" s="129"/>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9"/>
      <c r="AL67" s="129"/>
      <c r="AM67" s="129"/>
      <c r="AN67" s="129"/>
      <c r="AO67" s="129"/>
      <c r="AP67" s="129"/>
      <c r="AQ67" s="129"/>
      <c r="AR67" s="129"/>
      <c r="AS67" s="129"/>
      <c r="AT67" s="129"/>
      <c r="AU67" s="129"/>
      <c r="AV67" s="129"/>
      <c r="AW67" s="129"/>
      <c r="AX67" s="144"/>
      <c r="AY67" s="147"/>
      <c r="AZ67" s="128"/>
      <c r="BA67" s="128"/>
      <c r="BB67" s="128"/>
      <c r="BC67" s="128"/>
      <c r="BD67" s="128"/>
      <c r="BE67" s="128"/>
      <c r="BF67" s="128"/>
      <c r="BG67" s="128"/>
      <c r="BH67" s="128"/>
      <c r="BI67" s="74" t="str">
        <f t="shared" si="1"/>
        <v/>
      </c>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59"/>
      <c r="CR67" s="159"/>
      <c r="CS67" s="159"/>
      <c r="CT67" s="159"/>
      <c r="CU67" s="159"/>
    </row>
    <row r="68" s="121" customFormat="1" ht="75" customHeight="1" spans="1:99">
      <c r="A68" s="128"/>
      <c r="B68" s="128"/>
      <c r="C68" s="129"/>
      <c r="D68" s="129"/>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9"/>
      <c r="AL68" s="129"/>
      <c r="AM68" s="129"/>
      <c r="AN68" s="129"/>
      <c r="AO68" s="129"/>
      <c r="AP68" s="129"/>
      <c r="AQ68" s="129"/>
      <c r="AR68" s="129"/>
      <c r="AS68" s="129"/>
      <c r="AT68" s="129"/>
      <c r="AU68" s="129"/>
      <c r="AV68" s="129"/>
      <c r="AW68" s="129"/>
      <c r="AX68" s="144"/>
      <c r="AY68" s="147"/>
      <c r="AZ68" s="128"/>
      <c r="BA68" s="128"/>
      <c r="BB68" s="128"/>
      <c r="BC68" s="128"/>
      <c r="BD68" s="128"/>
      <c r="BE68" s="128"/>
      <c r="BF68" s="128"/>
      <c r="BG68" s="128"/>
      <c r="BH68" s="128"/>
      <c r="BI68" s="74" t="str">
        <f t="shared" si="1"/>
        <v/>
      </c>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59"/>
      <c r="CR68" s="159"/>
      <c r="CS68" s="159"/>
      <c r="CT68" s="159"/>
      <c r="CU68" s="159"/>
    </row>
    <row r="69" s="121" customFormat="1" ht="75" customHeight="1" spans="1:99">
      <c r="A69" s="128"/>
      <c r="B69" s="128"/>
      <c r="C69" s="129"/>
      <c r="D69" s="129"/>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9"/>
      <c r="AL69" s="129"/>
      <c r="AM69" s="129"/>
      <c r="AN69" s="129"/>
      <c r="AO69" s="129"/>
      <c r="AP69" s="129"/>
      <c r="AQ69" s="129"/>
      <c r="AR69" s="129"/>
      <c r="AS69" s="129"/>
      <c r="AT69" s="129"/>
      <c r="AU69" s="129"/>
      <c r="AV69" s="129"/>
      <c r="AW69" s="129"/>
      <c r="AX69" s="144"/>
      <c r="AY69" s="147"/>
      <c r="AZ69" s="128"/>
      <c r="BA69" s="128"/>
      <c r="BB69" s="128"/>
      <c r="BC69" s="128"/>
      <c r="BD69" s="128"/>
      <c r="BE69" s="128"/>
      <c r="BF69" s="128"/>
      <c r="BG69" s="128"/>
      <c r="BH69" s="128"/>
      <c r="BI69" s="74" t="str">
        <f t="shared" si="1"/>
        <v/>
      </c>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59"/>
      <c r="CR69" s="159"/>
      <c r="CS69" s="159"/>
      <c r="CT69" s="159"/>
      <c r="CU69" s="159"/>
    </row>
    <row r="70" s="121" customFormat="1" ht="75" customHeight="1" spans="1:94">
      <c r="A70" s="128"/>
      <c r="B70" s="128"/>
      <c r="C70" s="129"/>
      <c r="D70" s="129"/>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9"/>
      <c r="AL70" s="129"/>
      <c r="AM70" s="129"/>
      <c r="AN70" s="129"/>
      <c r="AO70" s="129"/>
      <c r="AP70" s="129"/>
      <c r="AQ70" s="129"/>
      <c r="AR70" s="129"/>
      <c r="AS70" s="129"/>
      <c r="AT70" s="129"/>
      <c r="AU70" s="129"/>
      <c r="AV70" s="129"/>
      <c r="AW70" s="129"/>
      <c r="AX70" s="144"/>
      <c r="AY70" s="147"/>
      <c r="AZ70" s="128"/>
      <c r="BA70" s="128"/>
      <c r="BB70" s="128"/>
      <c r="BC70" s="128"/>
      <c r="BD70" s="128"/>
      <c r="BE70" s="128"/>
      <c r="BF70" s="128"/>
      <c r="BG70" s="128"/>
      <c r="BH70" s="128"/>
      <c r="BI70" s="74" t="str">
        <f t="shared" si="1"/>
        <v/>
      </c>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row>
    <row r="71" s="121" customFormat="1" ht="75" customHeight="1" spans="1:102">
      <c r="A71" s="128"/>
      <c r="B71" s="128"/>
      <c r="C71" s="129"/>
      <c r="D71" s="129"/>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9"/>
      <c r="AL71" s="129"/>
      <c r="AM71" s="129"/>
      <c r="AN71" s="129"/>
      <c r="AO71" s="129"/>
      <c r="AP71" s="129"/>
      <c r="AQ71" s="129"/>
      <c r="AR71" s="129"/>
      <c r="AS71" s="129"/>
      <c r="AT71" s="129"/>
      <c r="AU71" s="129"/>
      <c r="AV71" s="129"/>
      <c r="AW71" s="129"/>
      <c r="AX71" s="144"/>
      <c r="AY71" s="147"/>
      <c r="AZ71" s="128"/>
      <c r="BA71" s="128"/>
      <c r="BB71" s="128"/>
      <c r="BC71" s="128"/>
      <c r="BD71" s="128"/>
      <c r="BE71" s="128"/>
      <c r="BF71" s="128"/>
      <c r="BG71" s="128"/>
      <c r="BH71" s="128"/>
      <c r="BI71" s="74" t="str">
        <f t="shared" si="1"/>
        <v/>
      </c>
      <c r="BJ71" s="129"/>
      <c r="BK71" s="129"/>
      <c r="BL71" s="129"/>
      <c r="BM71" s="129"/>
      <c r="BN71" s="129"/>
      <c r="BO71" s="129"/>
      <c r="BP71" s="129"/>
      <c r="BQ71" s="129"/>
      <c r="BR71" s="129"/>
      <c r="BS71" s="129"/>
      <c r="BT71" s="129"/>
      <c r="BU71" s="129"/>
      <c r="BV71" s="129"/>
      <c r="BW71" s="129"/>
      <c r="BX71" s="129"/>
      <c r="BY71" s="129"/>
      <c r="BZ71" s="129"/>
      <c r="CA71" s="129"/>
      <c r="CB71" s="129"/>
      <c r="CC71" s="129"/>
      <c r="CD71" s="129"/>
      <c r="CE71" s="129"/>
      <c r="CF71" s="129"/>
      <c r="CG71" s="129"/>
      <c r="CH71" s="129"/>
      <c r="CI71" s="129"/>
      <c r="CJ71" s="129"/>
      <c r="CK71" s="129"/>
      <c r="CL71" s="129"/>
      <c r="CM71" s="129"/>
      <c r="CN71" s="129"/>
      <c r="CO71" s="129"/>
      <c r="CP71" s="129"/>
      <c r="CW71" s="165"/>
      <c r="CX71" s="165"/>
    </row>
    <row r="72" s="121" customFormat="1" ht="75" customHeight="1" spans="1:94">
      <c r="A72" s="128"/>
      <c r="B72" s="128"/>
      <c r="C72" s="129"/>
      <c r="D72" s="129"/>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9"/>
      <c r="AL72" s="129"/>
      <c r="AM72" s="129"/>
      <c r="AN72" s="129"/>
      <c r="AO72" s="129"/>
      <c r="AP72" s="129"/>
      <c r="AQ72" s="129"/>
      <c r="AR72" s="129"/>
      <c r="AS72" s="129"/>
      <c r="AT72" s="129"/>
      <c r="AU72" s="129"/>
      <c r="AV72" s="129"/>
      <c r="AW72" s="129"/>
      <c r="AX72" s="144"/>
      <c r="AY72" s="147"/>
      <c r="AZ72" s="128"/>
      <c r="BA72" s="128"/>
      <c r="BB72" s="128"/>
      <c r="BC72" s="128"/>
      <c r="BD72" s="128"/>
      <c r="BE72" s="128"/>
      <c r="BF72" s="128"/>
      <c r="BG72" s="128"/>
      <c r="BH72" s="128"/>
      <c r="BI72" s="74" t="str">
        <f t="shared" si="1"/>
        <v/>
      </c>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row>
    <row r="73" s="121" customFormat="1" ht="75" customHeight="1" spans="1:94">
      <c r="A73" s="128"/>
      <c r="B73" s="128"/>
      <c r="C73" s="128"/>
      <c r="D73" s="129"/>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36"/>
      <c r="AT73" s="136"/>
      <c r="AU73" s="136"/>
      <c r="AV73" s="136"/>
      <c r="AW73" s="129"/>
      <c r="AX73" s="147"/>
      <c r="AY73" s="147"/>
      <c r="AZ73" s="128"/>
      <c r="BA73" s="128"/>
      <c r="BB73" s="128"/>
      <c r="BC73" s="128"/>
      <c r="BD73" s="128"/>
      <c r="BE73" s="128"/>
      <c r="BF73" s="128"/>
      <c r="BG73" s="128"/>
      <c r="BH73" s="128"/>
      <c r="BI73" s="74" t="str">
        <f t="shared" si="1"/>
        <v/>
      </c>
      <c r="BJ73" s="128"/>
      <c r="BK73" s="128"/>
      <c r="BL73" s="128"/>
      <c r="BM73" s="128"/>
      <c r="BN73" s="128"/>
      <c r="BO73" s="128"/>
      <c r="BP73" s="128"/>
      <c r="BQ73" s="129"/>
      <c r="BR73" s="128"/>
      <c r="BS73" s="128"/>
      <c r="BT73" s="128"/>
      <c r="BU73" s="129"/>
      <c r="BV73" s="129"/>
      <c r="BW73" s="128"/>
      <c r="BX73" s="128"/>
      <c r="BY73" s="128"/>
      <c r="BZ73" s="128"/>
      <c r="CA73" s="128"/>
      <c r="CB73" s="128"/>
      <c r="CC73" s="128"/>
      <c r="CD73" s="128"/>
      <c r="CE73" s="128"/>
      <c r="CF73" s="128"/>
      <c r="CG73" s="128"/>
      <c r="CH73" s="128"/>
      <c r="CI73" s="128"/>
      <c r="CJ73" s="128"/>
      <c r="CK73" s="128"/>
      <c r="CL73" s="128"/>
      <c r="CM73" s="128"/>
      <c r="CN73" s="128"/>
      <c r="CO73" s="128"/>
      <c r="CP73" s="128"/>
    </row>
    <row r="74" s="121" customFormat="1" ht="99" customHeight="1" spans="1:102">
      <c r="A74" s="128"/>
      <c r="B74" s="128"/>
      <c r="C74" s="129"/>
      <c r="D74" s="129"/>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9"/>
      <c r="AL74" s="129"/>
      <c r="AM74" s="129"/>
      <c r="AN74" s="129"/>
      <c r="AO74" s="129"/>
      <c r="AP74" s="129"/>
      <c r="AQ74" s="129"/>
      <c r="AR74" s="129"/>
      <c r="AS74" s="129"/>
      <c r="AT74" s="129"/>
      <c r="AU74" s="129"/>
      <c r="AV74" s="129"/>
      <c r="AW74" s="129"/>
      <c r="AX74" s="144"/>
      <c r="AY74" s="147"/>
      <c r="AZ74" s="128"/>
      <c r="BA74" s="128"/>
      <c r="BB74" s="128"/>
      <c r="BC74" s="128"/>
      <c r="BD74" s="128"/>
      <c r="BE74" s="128"/>
      <c r="BF74" s="128"/>
      <c r="BG74" s="128"/>
      <c r="BH74" s="128"/>
      <c r="BI74" s="74" t="str">
        <f t="shared" si="1"/>
        <v/>
      </c>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59"/>
      <c r="CW74" s="165"/>
      <c r="CX74" s="165"/>
    </row>
    <row r="75" s="121" customFormat="1" ht="99" customHeight="1" spans="1:99">
      <c r="A75" s="128"/>
      <c r="B75" s="128"/>
      <c r="C75" s="128"/>
      <c r="D75" s="129"/>
      <c r="E75" s="128"/>
      <c r="F75" s="128"/>
      <c r="G75" s="128"/>
      <c r="H75" s="128"/>
      <c r="I75" s="128"/>
      <c r="J75" s="128"/>
      <c r="K75" s="129"/>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9"/>
      <c r="AQ75" s="129"/>
      <c r="AR75" s="128"/>
      <c r="AS75" s="136"/>
      <c r="AT75" s="136"/>
      <c r="AU75" s="136"/>
      <c r="AV75" s="136"/>
      <c r="AW75" s="129"/>
      <c r="AX75" s="144"/>
      <c r="AY75" s="147"/>
      <c r="AZ75" s="128"/>
      <c r="BA75" s="128"/>
      <c r="BB75" s="128"/>
      <c r="BC75" s="128"/>
      <c r="BD75" s="128"/>
      <c r="BE75" s="128"/>
      <c r="BF75" s="128"/>
      <c r="BG75" s="128"/>
      <c r="BH75" s="128"/>
      <c r="BI75" s="74" t="str">
        <f t="shared" si="1"/>
        <v/>
      </c>
      <c r="BJ75" s="128"/>
      <c r="BK75" s="128"/>
      <c r="BL75" s="128"/>
      <c r="BM75" s="128"/>
      <c r="BN75" s="128"/>
      <c r="BO75" s="128"/>
      <c r="BP75" s="129"/>
      <c r="BQ75" s="129"/>
      <c r="BR75" s="129"/>
      <c r="BS75" s="129"/>
      <c r="BT75" s="129"/>
      <c r="BU75" s="129"/>
      <c r="BV75" s="129"/>
      <c r="BW75" s="128"/>
      <c r="BX75" s="128"/>
      <c r="BY75" s="129"/>
      <c r="BZ75" s="128"/>
      <c r="CA75" s="128"/>
      <c r="CB75" s="129"/>
      <c r="CC75" s="128"/>
      <c r="CD75" s="128"/>
      <c r="CE75" s="128"/>
      <c r="CF75" s="128"/>
      <c r="CG75" s="128"/>
      <c r="CH75" s="128"/>
      <c r="CI75" s="128"/>
      <c r="CJ75" s="128"/>
      <c r="CK75" s="128"/>
      <c r="CL75" s="128"/>
      <c r="CM75" s="128"/>
      <c r="CN75" s="128"/>
      <c r="CO75" s="128"/>
      <c r="CP75" s="128"/>
      <c r="CQ75" s="163"/>
      <c r="CR75" s="162"/>
      <c r="CS75" s="162"/>
      <c r="CT75" s="162"/>
      <c r="CU75" s="162"/>
    </row>
    <row r="76" s="121" customFormat="1" ht="75" customHeight="1" spans="1:102">
      <c r="A76" s="128"/>
      <c r="B76" s="128"/>
      <c r="C76" s="129"/>
      <c r="D76" s="129"/>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9"/>
      <c r="AL76" s="129"/>
      <c r="AM76" s="129"/>
      <c r="AN76" s="129"/>
      <c r="AO76" s="129"/>
      <c r="AP76" s="129"/>
      <c r="AQ76" s="129"/>
      <c r="AR76" s="129"/>
      <c r="AS76" s="129"/>
      <c r="AT76" s="129"/>
      <c r="AU76" s="129"/>
      <c r="AV76" s="129"/>
      <c r="AW76" s="129"/>
      <c r="AX76" s="144"/>
      <c r="AY76" s="147"/>
      <c r="AZ76" s="128"/>
      <c r="BA76" s="128"/>
      <c r="BB76" s="128"/>
      <c r="BC76" s="128"/>
      <c r="BD76" s="128"/>
      <c r="BE76" s="128"/>
      <c r="BF76" s="128"/>
      <c r="BG76" s="128"/>
      <c r="BH76" s="128"/>
      <c r="BI76" s="74" t="str">
        <f t="shared" si="1"/>
        <v/>
      </c>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59"/>
      <c r="CW76" s="165"/>
      <c r="CX76" s="165"/>
    </row>
    <row r="77" s="121" customFormat="1" ht="140" customHeight="1" spans="1:102">
      <c r="A77" s="128"/>
      <c r="B77" s="128"/>
      <c r="C77" s="128"/>
      <c r="D77" s="129"/>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36"/>
      <c r="AT77" s="136"/>
      <c r="AU77" s="136"/>
      <c r="AV77" s="136"/>
      <c r="AW77" s="129"/>
      <c r="AX77" s="147"/>
      <c r="AY77" s="147"/>
      <c r="AZ77" s="128"/>
      <c r="BA77" s="128"/>
      <c r="BB77" s="128"/>
      <c r="BC77" s="128"/>
      <c r="BD77" s="128"/>
      <c r="BE77" s="128"/>
      <c r="BF77" s="128"/>
      <c r="BG77" s="128"/>
      <c r="BH77" s="128"/>
      <c r="BI77" s="74" t="str">
        <f t="shared" si="1"/>
        <v/>
      </c>
      <c r="BJ77" s="128"/>
      <c r="BK77" s="128"/>
      <c r="BL77" s="128"/>
      <c r="BM77" s="128"/>
      <c r="BN77" s="128"/>
      <c r="BO77" s="128"/>
      <c r="BP77" s="128"/>
      <c r="BQ77" s="128"/>
      <c r="BR77" s="128"/>
      <c r="BS77" s="128"/>
      <c r="BT77" s="128"/>
      <c r="BU77" s="129"/>
      <c r="BV77" s="129"/>
      <c r="BW77" s="128"/>
      <c r="BX77" s="128"/>
      <c r="BY77" s="128"/>
      <c r="BZ77" s="128"/>
      <c r="CA77" s="128"/>
      <c r="CB77" s="128"/>
      <c r="CC77" s="128"/>
      <c r="CD77" s="128"/>
      <c r="CE77" s="128"/>
      <c r="CF77" s="128"/>
      <c r="CG77" s="128"/>
      <c r="CH77" s="128"/>
      <c r="CI77" s="128"/>
      <c r="CJ77" s="128"/>
      <c r="CK77" s="128"/>
      <c r="CL77" s="128"/>
      <c r="CM77" s="128"/>
      <c r="CN77" s="128"/>
      <c r="CO77" s="128"/>
      <c r="CP77" s="128"/>
      <c r="CQ77" s="159"/>
      <c r="CR77" s="162"/>
      <c r="CS77" s="162"/>
      <c r="CT77" s="162"/>
      <c r="CU77" s="162"/>
      <c r="CW77" s="165"/>
      <c r="CX77" s="165"/>
    </row>
    <row r="78" s="121" customFormat="1" ht="101" customHeight="1" spans="1:102">
      <c r="A78" s="128"/>
      <c r="B78" s="128"/>
      <c r="C78" s="129"/>
      <c r="D78" s="129"/>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9"/>
      <c r="AL78" s="129"/>
      <c r="AM78" s="129"/>
      <c r="AN78" s="129"/>
      <c r="AO78" s="129"/>
      <c r="AP78" s="129"/>
      <c r="AQ78" s="129"/>
      <c r="AR78" s="129"/>
      <c r="AS78" s="129"/>
      <c r="AT78" s="129"/>
      <c r="AU78" s="129"/>
      <c r="AV78" s="129"/>
      <c r="AW78" s="129"/>
      <c r="AX78" s="144"/>
      <c r="AY78" s="147"/>
      <c r="AZ78" s="128"/>
      <c r="BA78" s="128"/>
      <c r="BB78" s="128"/>
      <c r="BC78" s="128"/>
      <c r="BD78" s="128"/>
      <c r="BE78" s="128"/>
      <c r="BF78" s="128"/>
      <c r="BG78" s="128"/>
      <c r="BH78" s="128"/>
      <c r="BI78" s="74" t="str">
        <f t="shared" si="1"/>
        <v/>
      </c>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59"/>
      <c r="CR78" s="159"/>
      <c r="CS78" s="159"/>
      <c r="CT78" s="159"/>
      <c r="CU78" s="159"/>
      <c r="CW78" s="165"/>
      <c r="CX78" s="165"/>
    </row>
    <row r="79" s="121" customFormat="1" ht="75" customHeight="1" spans="1:102">
      <c r="A79" s="128"/>
      <c r="B79" s="128"/>
      <c r="C79" s="128"/>
      <c r="D79" s="129"/>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36"/>
      <c r="AT79" s="136"/>
      <c r="AU79" s="136"/>
      <c r="AV79" s="136"/>
      <c r="AW79" s="129"/>
      <c r="AX79" s="144"/>
      <c r="AY79" s="147"/>
      <c r="AZ79" s="128"/>
      <c r="BA79" s="128"/>
      <c r="BB79" s="128"/>
      <c r="BC79" s="128"/>
      <c r="BD79" s="128"/>
      <c r="BE79" s="128"/>
      <c r="BF79" s="128"/>
      <c r="BG79" s="128"/>
      <c r="BH79" s="128"/>
      <c r="BI79" s="74" t="str">
        <f t="shared" si="1"/>
        <v/>
      </c>
      <c r="BJ79" s="128"/>
      <c r="BK79" s="128"/>
      <c r="BL79" s="128"/>
      <c r="BM79" s="128"/>
      <c r="BN79" s="128"/>
      <c r="BO79" s="128"/>
      <c r="BP79" s="128"/>
      <c r="BQ79" s="128"/>
      <c r="BR79" s="128"/>
      <c r="BS79" s="128"/>
      <c r="BT79" s="128"/>
      <c r="BU79" s="129"/>
      <c r="BV79" s="129"/>
      <c r="BW79" s="128"/>
      <c r="BX79" s="128"/>
      <c r="BY79" s="128"/>
      <c r="BZ79" s="128"/>
      <c r="CA79" s="128"/>
      <c r="CB79" s="128"/>
      <c r="CC79" s="128"/>
      <c r="CD79" s="128"/>
      <c r="CE79" s="128"/>
      <c r="CF79" s="128"/>
      <c r="CG79" s="128"/>
      <c r="CH79" s="128"/>
      <c r="CI79" s="128"/>
      <c r="CJ79" s="128"/>
      <c r="CK79" s="128"/>
      <c r="CL79" s="128"/>
      <c r="CM79" s="128"/>
      <c r="CN79" s="128"/>
      <c r="CO79" s="128"/>
      <c r="CP79" s="128"/>
      <c r="CQ79" s="159"/>
      <c r="CW79" s="165"/>
      <c r="CX79" s="165"/>
    </row>
    <row r="80" s="121" customFormat="1" ht="75" customHeight="1" spans="1:102">
      <c r="A80" s="128"/>
      <c r="B80" s="128"/>
      <c r="C80" s="129"/>
      <c r="D80" s="129"/>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9"/>
      <c r="AL80" s="129"/>
      <c r="AM80" s="129"/>
      <c r="AN80" s="129"/>
      <c r="AO80" s="129"/>
      <c r="AP80" s="129"/>
      <c r="AQ80" s="129"/>
      <c r="AR80" s="129"/>
      <c r="AS80" s="129"/>
      <c r="AT80" s="129"/>
      <c r="AU80" s="129"/>
      <c r="AV80" s="129"/>
      <c r="AW80" s="129"/>
      <c r="AX80" s="144"/>
      <c r="AY80" s="147"/>
      <c r="AZ80" s="128"/>
      <c r="BA80" s="128"/>
      <c r="BB80" s="128"/>
      <c r="BC80" s="128"/>
      <c r="BD80" s="128"/>
      <c r="BE80" s="128"/>
      <c r="BF80" s="128"/>
      <c r="BG80" s="128"/>
      <c r="BH80" s="128"/>
      <c r="BI80" s="74" t="str">
        <f t="shared" si="1"/>
        <v/>
      </c>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W80" s="165"/>
      <c r="CX80" s="165"/>
    </row>
    <row r="81" s="121" customFormat="1" ht="75" customHeight="1" spans="1:99">
      <c r="A81" s="128"/>
      <c r="B81" s="128"/>
      <c r="C81" s="128"/>
      <c r="D81" s="129"/>
      <c r="E81" s="128"/>
      <c r="F81" s="128"/>
      <c r="G81" s="128"/>
      <c r="H81" s="128"/>
      <c r="I81" s="128"/>
      <c r="J81" s="128"/>
      <c r="K81" s="128"/>
      <c r="L81" s="128"/>
      <c r="M81" s="128"/>
      <c r="N81" s="128"/>
      <c r="O81" s="128"/>
      <c r="P81" s="128"/>
      <c r="Q81" s="128"/>
      <c r="R81" s="129"/>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9"/>
      <c r="AQ81" s="129"/>
      <c r="AR81" s="128"/>
      <c r="AS81" s="136"/>
      <c r="AT81" s="136"/>
      <c r="AU81" s="136"/>
      <c r="AV81" s="136"/>
      <c r="AW81" s="129"/>
      <c r="AX81" s="144"/>
      <c r="AY81" s="147"/>
      <c r="AZ81" s="128"/>
      <c r="BA81" s="128"/>
      <c r="BB81" s="128"/>
      <c r="BC81" s="128"/>
      <c r="BD81" s="128"/>
      <c r="BE81" s="128"/>
      <c r="BF81" s="128"/>
      <c r="BG81" s="128"/>
      <c r="BH81" s="128"/>
      <c r="BI81" s="74" t="str">
        <f t="shared" si="1"/>
        <v/>
      </c>
      <c r="BJ81" s="128"/>
      <c r="BK81" s="128"/>
      <c r="BL81" s="128"/>
      <c r="BM81" s="128"/>
      <c r="BN81" s="128"/>
      <c r="BO81" s="128"/>
      <c r="BP81" s="128"/>
      <c r="BQ81" s="128"/>
      <c r="BR81" s="128"/>
      <c r="BS81" s="128"/>
      <c r="BT81" s="128"/>
      <c r="BU81" s="129"/>
      <c r="BV81" s="129"/>
      <c r="BW81" s="128"/>
      <c r="BX81" s="128"/>
      <c r="BY81" s="129"/>
      <c r="BZ81" s="128"/>
      <c r="CA81" s="128"/>
      <c r="CB81" s="129"/>
      <c r="CC81" s="128"/>
      <c r="CD81" s="128"/>
      <c r="CE81" s="129"/>
      <c r="CF81" s="128"/>
      <c r="CG81" s="128"/>
      <c r="CH81" s="129"/>
      <c r="CI81" s="128"/>
      <c r="CJ81" s="128"/>
      <c r="CK81" s="129"/>
      <c r="CL81" s="128"/>
      <c r="CM81" s="128"/>
      <c r="CN81" s="129"/>
      <c r="CO81" s="128"/>
      <c r="CP81" s="128"/>
      <c r="CQ81" s="163"/>
      <c r="CR81" s="163"/>
      <c r="CS81" s="163"/>
      <c r="CT81" s="163"/>
      <c r="CU81" s="163"/>
    </row>
    <row r="82" s="121" customFormat="1" ht="75" customHeight="1" spans="1:102">
      <c r="A82" s="128"/>
      <c r="B82" s="128"/>
      <c r="C82" s="129"/>
      <c r="D82" s="129"/>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9"/>
      <c r="AL82" s="129"/>
      <c r="AM82" s="129"/>
      <c r="AN82" s="129"/>
      <c r="AO82" s="129"/>
      <c r="AP82" s="129"/>
      <c r="AQ82" s="129"/>
      <c r="AR82" s="129"/>
      <c r="AS82" s="136"/>
      <c r="AT82" s="136"/>
      <c r="AU82" s="136"/>
      <c r="AV82" s="136"/>
      <c r="AW82" s="129"/>
      <c r="AX82" s="144"/>
      <c r="AY82" s="147"/>
      <c r="AZ82" s="128"/>
      <c r="BA82" s="128"/>
      <c r="BB82" s="128"/>
      <c r="BC82" s="128"/>
      <c r="BD82" s="128"/>
      <c r="BE82" s="128"/>
      <c r="BF82" s="128"/>
      <c r="BG82" s="128"/>
      <c r="BH82" s="128"/>
      <c r="BI82" s="74" t="str">
        <f t="shared" si="1"/>
        <v/>
      </c>
      <c r="BJ82" s="129"/>
      <c r="BK82" s="129"/>
      <c r="BL82" s="129"/>
      <c r="BM82" s="129"/>
      <c r="BN82" s="129"/>
      <c r="BO82" s="129"/>
      <c r="BP82" s="129"/>
      <c r="BQ82" s="129"/>
      <c r="BR82" s="129"/>
      <c r="BS82" s="129"/>
      <c r="BT82" s="129"/>
      <c r="BU82" s="129"/>
      <c r="BV82" s="129"/>
      <c r="BW82" s="129"/>
      <c r="BX82" s="129"/>
      <c r="BY82" s="128"/>
      <c r="BZ82" s="128"/>
      <c r="CA82" s="129"/>
      <c r="CB82" s="128"/>
      <c r="CC82" s="128"/>
      <c r="CD82" s="129"/>
      <c r="CE82" s="128"/>
      <c r="CF82" s="128"/>
      <c r="CG82" s="129"/>
      <c r="CH82" s="128"/>
      <c r="CI82" s="128"/>
      <c r="CJ82" s="129"/>
      <c r="CK82" s="128"/>
      <c r="CL82" s="128"/>
      <c r="CM82" s="129"/>
      <c r="CN82" s="128"/>
      <c r="CO82" s="129"/>
      <c r="CP82" s="129"/>
      <c r="CQ82" s="159"/>
      <c r="CR82" s="159"/>
      <c r="CS82" s="159"/>
      <c r="CT82" s="159"/>
      <c r="CU82" s="159"/>
      <c r="CW82" s="165"/>
      <c r="CX82" s="165"/>
    </row>
    <row r="83" s="121" customFormat="1" ht="108" customHeight="1" spans="1:99">
      <c r="A83" s="128"/>
      <c r="B83" s="128"/>
      <c r="C83" s="128"/>
      <c r="D83" s="129"/>
      <c r="E83" s="128"/>
      <c r="F83" s="128"/>
      <c r="G83" s="128"/>
      <c r="H83" s="128"/>
      <c r="I83" s="128"/>
      <c r="J83" s="128"/>
      <c r="K83" s="128"/>
      <c r="L83" s="128"/>
      <c r="M83" s="128"/>
      <c r="N83" s="128"/>
      <c r="O83" s="128"/>
      <c r="P83" s="128"/>
      <c r="Q83" s="128"/>
      <c r="R83" s="129"/>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9"/>
      <c r="AQ83" s="129"/>
      <c r="AR83" s="128"/>
      <c r="AS83" s="136"/>
      <c r="AT83" s="136"/>
      <c r="AU83" s="136"/>
      <c r="AV83" s="136"/>
      <c r="AW83" s="129"/>
      <c r="AX83" s="147"/>
      <c r="AY83" s="147"/>
      <c r="AZ83" s="128"/>
      <c r="BA83" s="128"/>
      <c r="BB83" s="128"/>
      <c r="BC83" s="128"/>
      <c r="BD83" s="128"/>
      <c r="BE83" s="128"/>
      <c r="BF83" s="128"/>
      <c r="BG83" s="128"/>
      <c r="BH83" s="128"/>
      <c r="BI83" s="74" t="str">
        <f t="shared" si="1"/>
        <v/>
      </c>
      <c r="BJ83" s="128"/>
      <c r="BK83" s="128"/>
      <c r="BL83" s="128"/>
      <c r="BM83" s="128"/>
      <c r="BN83" s="128"/>
      <c r="BO83" s="128"/>
      <c r="BP83" s="128"/>
      <c r="BQ83" s="128"/>
      <c r="BR83" s="128"/>
      <c r="BS83" s="128"/>
      <c r="BT83" s="128"/>
      <c r="BU83" s="129"/>
      <c r="BV83" s="129"/>
      <c r="BW83" s="128"/>
      <c r="BX83" s="128"/>
      <c r="BY83" s="129"/>
      <c r="BZ83" s="128"/>
      <c r="CA83" s="128"/>
      <c r="CB83" s="129"/>
      <c r="CC83" s="128"/>
      <c r="CD83" s="128"/>
      <c r="CE83" s="129"/>
      <c r="CF83" s="128"/>
      <c r="CG83" s="128"/>
      <c r="CH83" s="129"/>
      <c r="CI83" s="128"/>
      <c r="CJ83" s="128"/>
      <c r="CK83" s="129"/>
      <c r="CL83" s="128"/>
      <c r="CM83" s="128"/>
      <c r="CN83" s="129"/>
      <c r="CO83" s="128"/>
      <c r="CP83" s="128"/>
      <c r="CQ83" s="163"/>
      <c r="CR83" s="163"/>
      <c r="CS83" s="163"/>
      <c r="CT83" s="163"/>
      <c r="CU83" s="163"/>
    </row>
    <row r="84" s="121" customFormat="1" ht="75" customHeight="1" spans="1:102">
      <c r="A84" s="128"/>
      <c r="B84" s="128"/>
      <c r="C84" s="129"/>
      <c r="D84" s="129"/>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9"/>
      <c r="AL84" s="129"/>
      <c r="AM84" s="129"/>
      <c r="AN84" s="129"/>
      <c r="AO84" s="129"/>
      <c r="AP84" s="129"/>
      <c r="AQ84" s="129"/>
      <c r="AR84" s="129"/>
      <c r="AS84" s="129"/>
      <c r="AT84" s="129"/>
      <c r="AU84" s="129"/>
      <c r="AV84" s="129"/>
      <c r="AW84" s="129"/>
      <c r="AX84" s="144"/>
      <c r="AY84" s="147"/>
      <c r="AZ84" s="128"/>
      <c r="BA84" s="128"/>
      <c r="BB84" s="128"/>
      <c r="BC84" s="128"/>
      <c r="BD84" s="128"/>
      <c r="BE84" s="128"/>
      <c r="BF84" s="128"/>
      <c r="BG84" s="128"/>
      <c r="BH84" s="128"/>
      <c r="BI84" s="74" t="str">
        <f t="shared" si="1"/>
        <v/>
      </c>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59"/>
      <c r="CR84" s="159"/>
      <c r="CS84" s="159"/>
      <c r="CT84" s="159"/>
      <c r="CU84" s="159"/>
      <c r="CW84" s="165"/>
      <c r="CX84" s="165"/>
    </row>
    <row r="85" s="121" customFormat="1" ht="75" customHeight="1" spans="1:102">
      <c r="A85" s="128"/>
      <c r="B85" s="128"/>
      <c r="C85" s="129"/>
      <c r="D85" s="129"/>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9"/>
      <c r="AL85" s="129"/>
      <c r="AM85" s="129"/>
      <c r="AN85" s="129"/>
      <c r="AO85" s="129"/>
      <c r="AP85" s="129"/>
      <c r="AQ85" s="129"/>
      <c r="AR85" s="129"/>
      <c r="AS85" s="129"/>
      <c r="AT85" s="129"/>
      <c r="AU85" s="129"/>
      <c r="AV85" s="129"/>
      <c r="AW85" s="129"/>
      <c r="AX85" s="144"/>
      <c r="AY85" s="147"/>
      <c r="AZ85" s="128"/>
      <c r="BA85" s="128"/>
      <c r="BB85" s="128"/>
      <c r="BC85" s="128"/>
      <c r="BD85" s="128"/>
      <c r="BE85" s="128"/>
      <c r="BF85" s="128"/>
      <c r="BG85" s="128"/>
      <c r="BH85" s="128"/>
      <c r="BI85" s="74" t="str">
        <f t="shared" si="1"/>
        <v/>
      </c>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c r="CF85" s="129"/>
      <c r="CG85" s="129"/>
      <c r="CH85" s="129"/>
      <c r="CI85" s="129"/>
      <c r="CJ85" s="129"/>
      <c r="CK85" s="129"/>
      <c r="CL85" s="129"/>
      <c r="CM85" s="129"/>
      <c r="CN85" s="129"/>
      <c r="CO85" s="129"/>
      <c r="CP85" s="129"/>
      <c r="CQ85" s="159"/>
      <c r="CR85" s="159"/>
      <c r="CS85" s="159"/>
      <c r="CT85" s="159"/>
      <c r="CU85" s="159"/>
      <c r="CW85" s="165"/>
      <c r="CX85" s="165"/>
    </row>
    <row r="86" s="121" customFormat="1" ht="105" customHeight="1" spans="1:99">
      <c r="A86" s="128"/>
      <c r="B86" s="128"/>
      <c r="C86" s="128"/>
      <c r="D86" s="129"/>
      <c r="E86" s="128"/>
      <c r="F86" s="128"/>
      <c r="G86" s="128"/>
      <c r="H86" s="128"/>
      <c r="I86" s="128"/>
      <c r="J86" s="128"/>
      <c r="K86" s="128"/>
      <c r="L86" s="128"/>
      <c r="M86" s="128"/>
      <c r="N86" s="128"/>
      <c r="O86" s="128"/>
      <c r="P86" s="128"/>
      <c r="Q86" s="128"/>
      <c r="R86" s="129"/>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9"/>
      <c r="AQ86" s="129"/>
      <c r="AR86" s="128"/>
      <c r="AS86" s="136"/>
      <c r="AT86" s="136"/>
      <c r="AU86" s="136"/>
      <c r="AV86" s="136"/>
      <c r="AW86" s="129"/>
      <c r="AX86" s="144"/>
      <c r="AY86" s="147"/>
      <c r="AZ86" s="128"/>
      <c r="BA86" s="128"/>
      <c r="BB86" s="128"/>
      <c r="BC86" s="128"/>
      <c r="BD86" s="128"/>
      <c r="BE86" s="128"/>
      <c r="BF86" s="128"/>
      <c r="BG86" s="128"/>
      <c r="BH86" s="128"/>
      <c r="BI86" s="129"/>
      <c r="BJ86" s="128"/>
      <c r="BK86" s="128"/>
      <c r="BL86" s="128"/>
      <c r="BM86" s="128"/>
      <c r="BN86" s="128"/>
      <c r="BO86" s="128"/>
      <c r="BP86" s="128"/>
      <c r="BQ86" s="128"/>
      <c r="BR86" s="128"/>
      <c r="BS86" s="128"/>
      <c r="BT86" s="128"/>
      <c r="BU86" s="129"/>
      <c r="BV86" s="129"/>
      <c r="BW86" s="128"/>
      <c r="BX86" s="128"/>
      <c r="BY86" s="129"/>
      <c r="BZ86" s="128"/>
      <c r="CA86" s="128"/>
      <c r="CB86" s="129"/>
      <c r="CC86" s="128"/>
      <c r="CD86" s="128"/>
      <c r="CE86" s="129"/>
      <c r="CF86" s="128"/>
      <c r="CG86" s="128"/>
      <c r="CH86" s="129"/>
      <c r="CI86" s="128"/>
      <c r="CJ86" s="128"/>
      <c r="CK86" s="129"/>
      <c r="CL86" s="128"/>
      <c r="CM86" s="128"/>
      <c r="CN86" s="129"/>
      <c r="CO86" s="128"/>
      <c r="CP86" s="128"/>
      <c r="CQ86" s="162"/>
      <c r="CR86" s="162"/>
      <c r="CS86" s="162"/>
      <c r="CT86" s="162"/>
      <c r="CU86" s="162"/>
    </row>
    <row r="87" s="121" customFormat="1" ht="75" customHeight="1" spans="1:99">
      <c r="A87" s="128"/>
      <c r="B87" s="128"/>
      <c r="C87" s="128"/>
      <c r="D87" s="129"/>
      <c r="E87" s="128"/>
      <c r="F87" s="128"/>
      <c r="G87" s="128"/>
      <c r="H87" s="128"/>
      <c r="I87" s="128"/>
      <c r="J87" s="128"/>
      <c r="K87" s="128"/>
      <c r="L87" s="128"/>
      <c r="M87" s="128"/>
      <c r="N87" s="128"/>
      <c r="O87" s="128"/>
      <c r="P87" s="128"/>
      <c r="Q87" s="128"/>
      <c r="R87" s="129"/>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9"/>
      <c r="AQ87" s="129"/>
      <c r="AR87" s="128"/>
      <c r="AS87" s="136"/>
      <c r="AT87" s="136"/>
      <c r="AU87" s="136"/>
      <c r="AV87" s="136"/>
      <c r="AW87" s="129"/>
      <c r="AX87" s="144"/>
      <c r="AY87" s="147"/>
      <c r="AZ87" s="128"/>
      <c r="BA87" s="128"/>
      <c r="BB87" s="128"/>
      <c r="BC87" s="128"/>
      <c r="BD87" s="128"/>
      <c r="BE87" s="128"/>
      <c r="BF87" s="128"/>
      <c r="BG87" s="128"/>
      <c r="BH87" s="128"/>
      <c r="BI87" s="129"/>
      <c r="BJ87" s="128"/>
      <c r="BK87" s="128"/>
      <c r="BL87" s="128"/>
      <c r="BM87" s="128"/>
      <c r="BN87" s="128"/>
      <c r="BO87" s="128"/>
      <c r="BP87" s="128"/>
      <c r="BQ87" s="128"/>
      <c r="BR87" s="128"/>
      <c r="BS87" s="128"/>
      <c r="BT87" s="128"/>
      <c r="BU87" s="129"/>
      <c r="BV87" s="129"/>
      <c r="BW87" s="128"/>
      <c r="BX87" s="128"/>
      <c r="BY87" s="129"/>
      <c r="BZ87" s="128"/>
      <c r="CA87" s="128"/>
      <c r="CB87" s="129"/>
      <c r="CC87" s="128"/>
      <c r="CD87" s="128"/>
      <c r="CE87" s="129"/>
      <c r="CF87" s="128"/>
      <c r="CG87" s="128"/>
      <c r="CH87" s="129"/>
      <c r="CI87" s="128"/>
      <c r="CJ87" s="128"/>
      <c r="CK87" s="129"/>
      <c r="CL87" s="128"/>
      <c r="CM87" s="128"/>
      <c r="CN87" s="129"/>
      <c r="CO87" s="128"/>
      <c r="CP87" s="128"/>
      <c r="CQ87" s="162"/>
      <c r="CR87" s="162"/>
      <c r="CS87" s="162"/>
      <c r="CT87" s="162"/>
      <c r="CU87" s="162"/>
    </row>
    <row r="88" s="121" customFormat="1" ht="75" customHeight="1" spans="1:94">
      <c r="A88" s="128"/>
      <c r="B88" s="128"/>
      <c r="C88" s="129"/>
      <c r="D88" s="129"/>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9"/>
      <c r="AL88" s="129"/>
      <c r="AM88" s="129"/>
      <c r="AN88" s="129"/>
      <c r="AO88" s="129"/>
      <c r="AP88" s="129"/>
      <c r="AQ88" s="129"/>
      <c r="AR88" s="129"/>
      <c r="AS88" s="129"/>
      <c r="AT88" s="129"/>
      <c r="AU88" s="129"/>
      <c r="AV88" s="129"/>
      <c r="AW88" s="129"/>
      <c r="AX88" s="147"/>
      <c r="AY88" s="147"/>
      <c r="AZ88" s="128"/>
      <c r="BA88" s="128"/>
      <c r="BB88" s="128"/>
      <c r="BC88" s="128"/>
      <c r="BD88" s="128"/>
      <c r="BE88" s="128"/>
      <c r="BF88" s="128"/>
      <c r="BG88" s="128"/>
      <c r="BH88" s="128"/>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row>
    <row r="89" s="121" customFormat="1" ht="75" customHeight="1" spans="1:99">
      <c r="A89" s="128"/>
      <c r="B89" s="128"/>
      <c r="C89" s="128"/>
      <c r="D89" s="129"/>
      <c r="E89" s="128"/>
      <c r="F89" s="128"/>
      <c r="G89" s="128"/>
      <c r="H89" s="128"/>
      <c r="I89" s="128"/>
      <c r="J89" s="128"/>
      <c r="K89" s="128"/>
      <c r="L89" s="128"/>
      <c r="M89" s="128"/>
      <c r="N89" s="128"/>
      <c r="O89" s="128"/>
      <c r="P89" s="128"/>
      <c r="Q89" s="128"/>
      <c r="R89" s="129"/>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9"/>
      <c r="AQ89" s="129"/>
      <c r="AR89" s="128"/>
      <c r="AS89" s="136"/>
      <c r="AT89" s="136"/>
      <c r="AU89" s="136"/>
      <c r="AV89" s="136"/>
      <c r="AW89" s="129"/>
      <c r="AX89" s="144"/>
      <c r="AY89" s="147"/>
      <c r="AZ89" s="128"/>
      <c r="BA89" s="128"/>
      <c r="BB89" s="128"/>
      <c r="BC89" s="128"/>
      <c r="BD89" s="128"/>
      <c r="BE89" s="128"/>
      <c r="BF89" s="128"/>
      <c r="BG89" s="128"/>
      <c r="BH89" s="128"/>
      <c r="BI89" s="129"/>
      <c r="BJ89" s="128"/>
      <c r="BK89" s="128"/>
      <c r="BL89" s="128"/>
      <c r="BM89" s="128"/>
      <c r="BN89" s="128"/>
      <c r="BO89" s="128"/>
      <c r="BP89" s="128"/>
      <c r="BQ89" s="128"/>
      <c r="BR89" s="128"/>
      <c r="BS89" s="128"/>
      <c r="BT89" s="128"/>
      <c r="BU89" s="129"/>
      <c r="BV89" s="129"/>
      <c r="BW89" s="128"/>
      <c r="BX89" s="128"/>
      <c r="BY89" s="129"/>
      <c r="BZ89" s="128"/>
      <c r="CA89" s="128"/>
      <c r="CB89" s="129"/>
      <c r="CC89" s="128"/>
      <c r="CD89" s="128"/>
      <c r="CE89" s="129"/>
      <c r="CF89" s="128"/>
      <c r="CG89" s="128"/>
      <c r="CH89" s="129"/>
      <c r="CI89" s="128"/>
      <c r="CJ89" s="128"/>
      <c r="CK89" s="129"/>
      <c r="CL89" s="128"/>
      <c r="CM89" s="128"/>
      <c r="CN89" s="129"/>
      <c r="CO89" s="128"/>
      <c r="CP89" s="128"/>
      <c r="CQ89" s="162"/>
      <c r="CR89" s="162"/>
      <c r="CS89" s="162"/>
      <c r="CT89" s="162"/>
      <c r="CU89" s="162"/>
    </row>
    <row r="90" s="121" customFormat="1" ht="75" customHeight="1" spans="1:99">
      <c r="A90" s="128"/>
      <c r="B90" s="128"/>
      <c r="C90" s="128"/>
      <c r="D90" s="129"/>
      <c r="E90" s="128"/>
      <c r="F90" s="128"/>
      <c r="G90" s="128"/>
      <c r="H90" s="128"/>
      <c r="I90" s="128"/>
      <c r="J90" s="128"/>
      <c r="K90" s="128"/>
      <c r="L90" s="128"/>
      <c r="M90" s="128"/>
      <c r="N90" s="128"/>
      <c r="O90" s="128"/>
      <c r="P90" s="128"/>
      <c r="Q90" s="128"/>
      <c r="R90" s="129"/>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9"/>
      <c r="AQ90" s="129"/>
      <c r="AR90" s="128"/>
      <c r="AS90" s="136"/>
      <c r="AT90" s="136"/>
      <c r="AU90" s="136"/>
      <c r="AV90" s="136"/>
      <c r="AW90" s="129"/>
      <c r="AX90" s="147"/>
      <c r="AY90" s="147"/>
      <c r="AZ90" s="128"/>
      <c r="BA90" s="128"/>
      <c r="BB90" s="128"/>
      <c r="BC90" s="128"/>
      <c r="BD90" s="128"/>
      <c r="BE90" s="128"/>
      <c r="BF90" s="128"/>
      <c r="BG90" s="128"/>
      <c r="BH90" s="128"/>
      <c r="BI90" s="129"/>
      <c r="BJ90" s="128"/>
      <c r="BK90" s="128"/>
      <c r="BL90" s="128"/>
      <c r="BM90" s="128"/>
      <c r="BN90" s="128"/>
      <c r="BO90" s="128"/>
      <c r="BP90" s="128"/>
      <c r="BQ90" s="128"/>
      <c r="BR90" s="128"/>
      <c r="BS90" s="128"/>
      <c r="BT90" s="128"/>
      <c r="BU90" s="129"/>
      <c r="BV90" s="129"/>
      <c r="BW90" s="128"/>
      <c r="BX90" s="128"/>
      <c r="BY90" s="129"/>
      <c r="BZ90" s="128"/>
      <c r="CA90" s="128"/>
      <c r="CB90" s="129"/>
      <c r="CC90" s="128"/>
      <c r="CD90" s="128"/>
      <c r="CE90" s="129"/>
      <c r="CF90" s="128"/>
      <c r="CG90" s="128"/>
      <c r="CH90" s="129"/>
      <c r="CI90" s="128"/>
      <c r="CJ90" s="128"/>
      <c r="CK90" s="129"/>
      <c r="CL90" s="128"/>
      <c r="CM90" s="128"/>
      <c r="CN90" s="129"/>
      <c r="CO90" s="128"/>
      <c r="CP90" s="128"/>
      <c r="CQ90" s="163"/>
      <c r="CR90" s="163"/>
      <c r="CS90" s="163"/>
      <c r="CT90" s="163"/>
      <c r="CU90" s="163"/>
    </row>
    <row r="91" s="121" customFormat="1" ht="107" customHeight="1" spans="1:99">
      <c r="A91" s="128"/>
      <c r="B91" s="128"/>
      <c r="C91" s="128"/>
      <c r="D91" s="129"/>
      <c r="E91" s="128"/>
      <c r="F91" s="128"/>
      <c r="G91" s="128"/>
      <c r="H91" s="128"/>
      <c r="I91" s="128"/>
      <c r="J91" s="128"/>
      <c r="K91" s="128"/>
      <c r="L91" s="128"/>
      <c r="M91" s="128"/>
      <c r="N91" s="128"/>
      <c r="O91" s="128"/>
      <c r="P91" s="128"/>
      <c r="Q91" s="128"/>
      <c r="R91" s="129"/>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9"/>
      <c r="AQ91" s="129"/>
      <c r="AR91" s="128"/>
      <c r="AS91" s="136"/>
      <c r="AT91" s="136"/>
      <c r="AU91" s="136"/>
      <c r="AV91" s="136"/>
      <c r="AW91" s="129"/>
      <c r="AX91" s="144"/>
      <c r="AY91" s="147"/>
      <c r="AZ91" s="128"/>
      <c r="BA91" s="128"/>
      <c r="BB91" s="128"/>
      <c r="BC91" s="128"/>
      <c r="BD91" s="128"/>
      <c r="BE91" s="128"/>
      <c r="BF91" s="128"/>
      <c r="BG91" s="128"/>
      <c r="BH91" s="128"/>
      <c r="BI91" s="129"/>
      <c r="BJ91" s="128"/>
      <c r="BK91" s="128"/>
      <c r="BL91" s="128"/>
      <c r="BM91" s="128"/>
      <c r="BN91" s="128"/>
      <c r="BO91" s="128"/>
      <c r="BP91" s="128"/>
      <c r="BQ91" s="128"/>
      <c r="BR91" s="128"/>
      <c r="BS91" s="128"/>
      <c r="BT91" s="128"/>
      <c r="BU91" s="129"/>
      <c r="BV91" s="129"/>
      <c r="BW91" s="128"/>
      <c r="BX91" s="128"/>
      <c r="BY91" s="129"/>
      <c r="BZ91" s="128"/>
      <c r="CA91" s="128"/>
      <c r="CB91" s="129"/>
      <c r="CC91" s="128"/>
      <c r="CD91" s="128"/>
      <c r="CE91" s="129"/>
      <c r="CF91" s="128"/>
      <c r="CG91" s="128"/>
      <c r="CH91" s="129"/>
      <c r="CI91" s="128"/>
      <c r="CJ91" s="128"/>
      <c r="CK91" s="129"/>
      <c r="CL91" s="128"/>
      <c r="CM91" s="128"/>
      <c r="CN91" s="129"/>
      <c r="CO91" s="128"/>
      <c r="CP91" s="128"/>
      <c r="CQ91" s="163"/>
      <c r="CR91" s="163"/>
      <c r="CS91" s="163"/>
      <c r="CT91" s="163"/>
      <c r="CU91" s="163"/>
    </row>
    <row r="92" s="121" customFormat="1" ht="91" customHeight="1" spans="1:99">
      <c r="A92" s="128"/>
      <c r="B92" s="128"/>
      <c r="C92" s="128"/>
      <c r="D92" s="129"/>
      <c r="E92" s="128"/>
      <c r="F92" s="128"/>
      <c r="G92" s="128"/>
      <c r="H92" s="128"/>
      <c r="I92" s="128"/>
      <c r="J92" s="128"/>
      <c r="K92" s="128"/>
      <c r="L92" s="128"/>
      <c r="M92" s="128"/>
      <c r="N92" s="128"/>
      <c r="O92" s="128"/>
      <c r="P92" s="128"/>
      <c r="Q92" s="128"/>
      <c r="R92" s="129"/>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9"/>
      <c r="AQ92" s="129"/>
      <c r="AR92" s="128"/>
      <c r="AS92" s="136"/>
      <c r="AT92" s="136"/>
      <c r="AU92" s="136"/>
      <c r="AV92" s="136"/>
      <c r="AW92" s="129"/>
      <c r="AX92" s="144"/>
      <c r="AY92" s="147"/>
      <c r="AZ92" s="128"/>
      <c r="BA92" s="128"/>
      <c r="BB92" s="128"/>
      <c r="BC92" s="128"/>
      <c r="BD92" s="128"/>
      <c r="BE92" s="128"/>
      <c r="BF92" s="128"/>
      <c r="BG92" s="128"/>
      <c r="BH92" s="128"/>
      <c r="BI92" s="129"/>
      <c r="BJ92" s="128"/>
      <c r="BK92" s="128"/>
      <c r="BL92" s="128"/>
      <c r="BM92" s="128"/>
      <c r="BN92" s="128"/>
      <c r="BO92" s="128"/>
      <c r="BP92" s="128"/>
      <c r="BQ92" s="128"/>
      <c r="BR92" s="128"/>
      <c r="BS92" s="128"/>
      <c r="BT92" s="128"/>
      <c r="BU92" s="129"/>
      <c r="BV92" s="129"/>
      <c r="BW92" s="128"/>
      <c r="BX92" s="128"/>
      <c r="BY92" s="129"/>
      <c r="BZ92" s="128"/>
      <c r="CA92" s="128"/>
      <c r="CB92" s="129"/>
      <c r="CC92" s="128"/>
      <c r="CD92" s="128"/>
      <c r="CE92" s="129"/>
      <c r="CF92" s="128"/>
      <c r="CG92" s="128"/>
      <c r="CH92" s="129"/>
      <c r="CI92" s="128"/>
      <c r="CJ92" s="128"/>
      <c r="CK92" s="129"/>
      <c r="CL92" s="128"/>
      <c r="CM92" s="128"/>
      <c r="CN92" s="129"/>
      <c r="CO92" s="128"/>
      <c r="CP92" s="128"/>
      <c r="CQ92" s="163"/>
      <c r="CR92" s="162"/>
      <c r="CS92" s="162"/>
      <c r="CT92" s="162"/>
      <c r="CU92" s="162"/>
    </row>
    <row r="93" s="121" customFormat="1" ht="75" customHeight="1" spans="1:99">
      <c r="A93" s="128"/>
      <c r="B93" s="128"/>
      <c r="C93" s="128"/>
      <c r="D93" s="129"/>
      <c r="E93" s="128"/>
      <c r="F93" s="128"/>
      <c r="G93" s="128"/>
      <c r="H93" s="128"/>
      <c r="I93" s="128"/>
      <c r="J93" s="128"/>
      <c r="K93" s="128"/>
      <c r="L93" s="128"/>
      <c r="M93" s="128"/>
      <c r="N93" s="128"/>
      <c r="O93" s="128"/>
      <c r="P93" s="128"/>
      <c r="Q93" s="128"/>
      <c r="R93" s="129"/>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9"/>
      <c r="AQ93" s="129"/>
      <c r="AR93" s="128"/>
      <c r="AS93" s="136"/>
      <c r="AT93" s="136"/>
      <c r="AU93" s="136"/>
      <c r="AV93" s="136"/>
      <c r="AW93" s="129"/>
      <c r="AX93" s="144"/>
      <c r="AY93" s="147"/>
      <c r="AZ93" s="128"/>
      <c r="BA93" s="128"/>
      <c r="BB93" s="128"/>
      <c r="BC93" s="128"/>
      <c r="BD93" s="128"/>
      <c r="BE93" s="128"/>
      <c r="BF93" s="128"/>
      <c r="BG93" s="128"/>
      <c r="BH93" s="128"/>
      <c r="BI93" s="129"/>
      <c r="BJ93" s="128"/>
      <c r="BK93" s="128"/>
      <c r="BL93" s="128"/>
      <c r="BM93" s="128"/>
      <c r="BN93" s="128"/>
      <c r="BO93" s="128"/>
      <c r="BP93" s="128"/>
      <c r="BQ93" s="128"/>
      <c r="BR93" s="128"/>
      <c r="BS93" s="128"/>
      <c r="BT93" s="128"/>
      <c r="BU93" s="129"/>
      <c r="BV93" s="129"/>
      <c r="BW93" s="128"/>
      <c r="BX93" s="128"/>
      <c r="BY93" s="129"/>
      <c r="BZ93" s="128"/>
      <c r="CA93" s="128"/>
      <c r="CB93" s="129"/>
      <c r="CC93" s="128"/>
      <c r="CD93" s="128"/>
      <c r="CE93" s="129"/>
      <c r="CF93" s="128"/>
      <c r="CG93" s="128"/>
      <c r="CH93" s="129"/>
      <c r="CI93" s="128"/>
      <c r="CJ93" s="128"/>
      <c r="CK93" s="129"/>
      <c r="CL93" s="128"/>
      <c r="CM93" s="128"/>
      <c r="CN93" s="129"/>
      <c r="CO93" s="128"/>
      <c r="CP93" s="128"/>
      <c r="CQ93" s="162"/>
      <c r="CR93" s="162"/>
      <c r="CS93" s="162"/>
      <c r="CT93" s="162"/>
      <c r="CU93" s="162"/>
    </row>
    <row r="94" s="121" customFormat="1" ht="75" customHeight="1" spans="1:99">
      <c r="A94" s="128"/>
      <c r="B94" s="128"/>
      <c r="C94" s="128"/>
      <c r="D94" s="129"/>
      <c r="E94" s="128"/>
      <c r="F94" s="128"/>
      <c r="G94" s="128"/>
      <c r="H94" s="128"/>
      <c r="I94" s="128"/>
      <c r="J94" s="128"/>
      <c r="K94" s="128"/>
      <c r="L94" s="128"/>
      <c r="M94" s="128"/>
      <c r="N94" s="128"/>
      <c r="O94" s="128"/>
      <c r="P94" s="128"/>
      <c r="Q94" s="128"/>
      <c r="R94" s="129"/>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9"/>
      <c r="AQ94" s="129"/>
      <c r="AR94" s="128"/>
      <c r="AS94" s="136"/>
      <c r="AT94" s="136"/>
      <c r="AU94" s="136"/>
      <c r="AV94" s="136"/>
      <c r="AW94" s="129"/>
      <c r="AX94" s="147"/>
      <c r="AY94" s="147"/>
      <c r="AZ94" s="128"/>
      <c r="BA94" s="128"/>
      <c r="BB94" s="128"/>
      <c r="BC94" s="128"/>
      <c r="BD94" s="128"/>
      <c r="BE94" s="128"/>
      <c r="BF94" s="128"/>
      <c r="BG94" s="128"/>
      <c r="BH94" s="128"/>
      <c r="BI94" s="129"/>
      <c r="BJ94" s="128"/>
      <c r="BK94" s="128"/>
      <c r="BL94" s="128"/>
      <c r="BM94" s="128"/>
      <c r="BN94" s="128"/>
      <c r="BO94" s="128"/>
      <c r="BP94" s="128"/>
      <c r="BQ94" s="128"/>
      <c r="BR94" s="128"/>
      <c r="BS94" s="128"/>
      <c r="BT94" s="128"/>
      <c r="BU94" s="129"/>
      <c r="BV94" s="129"/>
      <c r="BW94" s="128"/>
      <c r="BX94" s="128"/>
      <c r="BY94" s="129"/>
      <c r="BZ94" s="128"/>
      <c r="CA94" s="128"/>
      <c r="CB94" s="129"/>
      <c r="CC94" s="128"/>
      <c r="CD94" s="128"/>
      <c r="CE94" s="129"/>
      <c r="CF94" s="128"/>
      <c r="CG94" s="128"/>
      <c r="CH94" s="129"/>
      <c r="CI94" s="128"/>
      <c r="CJ94" s="128"/>
      <c r="CK94" s="129"/>
      <c r="CL94" s="128"/>
      <c r="CM94" s="128"/>
      <c r="CN94" s="129"/>
      <c r="CO94" s="128"/>
      <c r="CP94" s="128"/>
      <c r="CQ94" s="163"/>
      <c r="CR94" s="163"/>
      <c r="CS94" s="163"/>
      <c r="CT94" s="163"/>
      <c r="CU94" s="163"/>
    </row>
    <row r="95" s="121" customFormat="1" ht="102" customHeight="1" spans="1:102">
      <c r="A95" s="128"/>
      <c r="B95" s="128"/>
      <c r="C95" s="129"/>
      <c r="D95" s="129"/>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9"/>
      <c r="AL95" s="129"/>
      <c r="AM95" s="129"/>
      <c r="AN95" s="129"/>
      <c r="AO95" s="129"/>
      <c r="AP95" s="129"/>
      <c r="AQ95" s="129"/>
      <c r="AR95" s="129"/>
      <c r="AS95" s="129"/>
      <c r="AT95" s="129"/>
      <c r="AU95" s="129"/>
      <c r="AV95" s="129"/>
      <c r="AW95" s="129"/>
      <c r="AX95" s="144"/>
      <c r="AY95" s="147"/>
      <c r="AZ95" s="128"/>
      <c r="BA95" s="128"/>
      <c r="BB95" s="128"/>
      <c r="BC95" s="128"/>
      <c r="BD95" s="128"/>
      <c r="BE95" s="128"/>
      <c r="BF95" s="128"/>
      <c r="BG95" s="128"/>
      <c r="BH95" s="128"/>
      <c r="BI95" s="129"/>
      <c r="BJ95" s="129"/>
      <c r="BK95" s="129"/>
      <c r="BL95" s="129"/>
      <c r="BM95" s="129"/>
      <c r="BN95" s="129"/>
      <c r="BO95" s="129"/>
      <c r="BP95" s="129"/>
      <c r="BQ95" s="129"/>
      <c r="BR95" s="129"/>
      <c r="BS95" s="129"/>
      <c r="BT95" s="129"/>
      <c r="BU95" s="129"/>
      <c r="BV95" s="129"/>
      <c r="BW95" s="129"/>
      <c r="BX95" s="129"/>
      <c r="BY95" s="129"/>
      <c r="BZ95" s="129"/>
      <c r="CA95" s="178"/>
      <c r="CB95" s="129"/>
      <c r="CC95" s="129"/>
      <c r="CD95" s="129"/>
      <c r="CE95" s="129"/>
      <c r="CF95" s="129"/>
      <c r="CG95" s="129"/>
      <c r="CH95" s="129"/>
      <c r="CI95" s="129"/>
      <c r="CJ95" s="129"/>
      <c r="CK95" s="129"/>
      <c r="CL95" s="129"/>
      <c r="CM95" s="129"/>
      <c r="CN95" s="129"/>
      <c r="CO95" s="129"/>
      <c r="CP95" s="129"/>
      <c r="CQ95" s="159"/>
      <c r="CW95" s="165"/>
      <c r="CX95" s="165"/>
    </row>
    <row r="96" s="121" customFormat="1" ht="75" customHeight="1" spans="1:102">
      <c r="A96" s="128"/>
      <c r="B96" s="128"/>
      <c r="C96" s="129"/>
      <c r="D96" s="129"/>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9"/>
      <c r="AL96" s="129"/>
      <c r="AM96" s="129"/>
      <c r="AN96" s="129"/>
      <c r="AO96" s="129"/>
      <c r="AP96" s="129"/>
      <c r="AQ96" s="129"/>
      <c r="AR96" s="129"/>
      <c r="AS96" s="129"/>
      <c r="AT96" s="129"/>
      <c r="AU96" s="129"/>
      <c r="AV96" s="129"/>
      <c r="AW96" s="129"/>
      <c r="AX96" s="144"/>
      <c r="AY96" s="147"/>
      <c r="AZ96" s="128"/>
      <c r="BA96" s="128"/>
      <c r="BB96" s="128"/>
      <c r="BC96" s="128"/>
      <c r="BD96" s="128"/>
      <c r="BE96" s="128"/>
      <c r="BF96" s="128"/>
      <c r="BG96" s="128"/>
      <c r="BH96" s="128"/>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59"/>
      <c r="CW96" s="165"/>
      <c r="CX96" s="165"/>
    </row>
    <row r="97" s="121" customFormat="1" ht="75" customHeight="1" spans="1:102">
      <c r="A97" s="128"/>
      <c r="B97" s="128"/>
      <c r="C97" s="129"/>
      <c r="D97" s="129"/>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9"/>
      <c r="AL97" s="129"/>
      <c r="AM97" s="129"/>
      <c r="AN97" s="129"/>
      <c r="AO97" s="129"/>
      <c r="AP97" s="129"/>
      <c r="AQ97" s="129"/>
      <c r="AR97" s="129"/>
      <c r="AS97" s="129"/>
      <c r="AT97" s="129"/>
      <c r="AU97" s="129"/>
      <c r="AV97" s="129"/>
      <c r="AW97" s="129"/>
      <c r="AX97" s="144"/>
      <c r="AY97" s="147"/>
      <c r="AZ97" s="128"/>
      <c r="BA97" s="128"/>
      <c r="BB97" s="128"/>
      <c r="BC97" s="128"/>
      <c r="BD97" s="128"/>
      <c r="BE97" s="128"/>
      <c r="BF97" s="128"/>
      <c r="BG97" s="128"/>
      <c r="BH97" s="128"/>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W97" s="165"/>
      <c r="CX97" s="165"/>
    </row>
    <row r="98" s="121" customFormat="1" ht="75" customHeight="1" spans="1:99">
      <c r="A98" s="128"/>
      <c r="B98" s="128"/>
      <c r="C98" s="128"/>
      <c r="D98" s="129"/>
      <c r="E98" s="128"/>
      <c r="F98" s="128"/>
      <c r="G98" s="128"/>
      <c r="H98" s="128"/>
      <c r="I98" s="128"/>
      <c r="J98" s="128"/>
      <c r="K98" s="129"/>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9"/>
      <c r="AL98" s="129"/>
      <c r="AM98" s="128"/>
      <c r="AN98" s="128"/>
      <c r="AO98" s="128"/>
      <c r="AP98" s="129"/>
      <c r="AQ98" s="129"/>
      <c r="AR98" s="128"/>
      <c r="AS98" s="136"/>
      <c r="AT98" s="136"/>
      <c r="AU98" s="136"/>
      <c r="AV98" s="136"/>
      <c r="AW98" s="129"/>
      <c r="AX98" s="144"/>
      <c r="AY98" s="144"/>
      <c r="AZ98" s="128"/>
      <c r="BA98" s="128"/>
      <c r="BB98" s="128"/>
      <c r="BC98" s="128"/>
      <c r="BD98" s="128"/>
      <c r="BE98" s="128"/>
      <c r="BF98" s="128"/>
      <c r="BG98" s="128"/>
      <c r="BH98" s="128"/>
      <c r="BI98" s="129"/>
      <c r="BJ98" s="128"/>
      <c r="BK98" s="128"/>
      <c r="BL98" s="144"/>
      <c r="BM98" s="128"/>
      <c r="BN98" s="128"/>
      <c r="BO98" s="128"/>
      <c r="BP98" s="128"/>
      <c r="BQ98" s="128"/>
      <c r="BR98" s="128"/>
      <c r="BS98" s="128"/>
      <c r="BT98" s="128"/>
      <c r="BU98" s="129"/>
      <c r="BV98" s="129"/>
      <c r="BW98" s="128"/>
      <c r="BX98" s="128"/>
      <c r="BY98" s="128"/>
      <c r="BZ98" s="128"/>
      <c r="CA98" s="144"/>
      <c r="CB98" s="128"/>
      <c r="CC98" s="128"/>
      <c r="CD98" s="144"/>
      <c r="CE98" s="128"/>
      <c r="CF98" s="128"/>
      <c r="CG98" s="128"/>
      <c r="CH98" s="128"/>
      <c r="CI98" s="128"/>
      <c r="CJ98" s="128"/>
      <c r="CK98" s="129"/>
      <c r="CL98" s="128"/>
      <c r="CM98" s="128"/>
      <c r="CN98" s="128"/>
      <c r="CO98" s="128"/>
      <c r="CP98" s="128"/>
      <c r="CQ98" s="163"/>
      <c r="CR98" s="163"/>
      <c r="CS98" s="163"/>
      <c r="CT98" s="163"/>
      <c r="CU98" s="163"/>
    </row>
    <row r="99" s="121" customFormat="1" ht="191" customHeight="1" spans="1:94">
      <c r="A99" s="128"/>
      <c r="B99" s="128"/>
      <c r="C99" s="129"/>
      <c r="D99" s="129"/>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9"/>
      <c r="AL99" s="129"/>
      <c r="AM99" s="129"/>
      <c r="AN99" s="129"/>
      <c r="AO99" s="129"/>
      <c r="AP99" s="129"/>
      <c r="AQ99" s="129"/>
      <c r="AR99" s="129"/>
      <c r="AS99" s="129"/>
      <c r="AT99" s="129"/>
      <c r="AU99" s="129"/>
      <c r="AV99" s="129"/>
      <c r="AW99" s="129"/>
      <c r="AX99" s="176"/>
      <c r="AY99" s="147"/>
      <c r="AZ99" s="128"/>
      <c r="BA99" s="128"/>
      <c r="BB99" s="128"/>
      <c r="BC99" s="128"/>
      <c r="BD99" s="128"/>
      <c r="BE99" s="128"/>
      <c r="BF99" s="128"/>
      <c r="BG99" s="128"/>
      <c r="BH99" s="128"/>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29"/>
      <c r="CF99" s="129"/>
      <c r="CG99" s="129"/>
      <c r="CH99" s="129"/>
      <c r="CI99" s="129"/>
      <c r="CJ99" s="129"/>
      <c r="CK99" s="129"/>
      <c r="CL99" s="129"/>
      <c r="CM99" s="129"/>
      <c r="CN99" s="129"/>
      <c r="CO99" s="129"/>
      <c r="CP99" s="129"/>
    </row>
    <row r="100" s="121" customFormat="1" ht="75" customHeight="1" spans="1:102">
      <c r="A100" s="128"/>
      <c r="B100" s="128"/>
      <c r="C100" s="129"/>
      <c r="D100" s="129"/>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9"/>
      <c r="AL100" s="129"/>
      <c r="AM100" s="129"/>
      <c r="AN100" s="129"/>
      <c r="AO100" s="129"/>
      <c r="AP100" s="129"/>
      <c r="AQ100" s="129"/>
      <c r="AR100" s="129"/>
      <c r="AS100" s="129"/>
      <c r="AT100" s="129"/>
      <c r="AU100" s="129"/>
      <c r="AV100" s="129"/>
      <c r="AW100" s="129"/>
      <c r="AX100" s="144"/>
      <c r="AY100" s="147"/>
      <c r="AZ100" s="128"/>
      <c r="BA100" s="128"/>
      <c r="BB100" s="128"/>
      <c r="BC100" s="128"/>
      <c r="BD100" s="128"/>
      <c r="BE100" s="128"/>
      <c r="BF100" s="128"/>
      <c r="BG100" s="128"/>
      <c r="BH100" s="128"/>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29"/>
      <c r="CF100" s="129"/>
      <c r="CG100" s="129"/>
      <c r="CH100" s="129"/>
      <c r="CI100" s="129"/>
      <c r="CJ100" s="129"/>
      <c r="CK100" s="129"/>
      <c r="CL100" s="129"/>
      <c r="CM100" s="129"/>
      <c r="CN100" s="129"/>
      <c r="CO100" s="129"/>
      <c r="CP100" s="129"/>
      <c r="CW100" s="165"/>
      <c r="CX100" s="165"/>
    </row>
    <row r="101" s="121" customFormat="1" ht="75" customHeight="1" spans="1:102">
      <c r="A101" s="128"/>
      <c r="B101" s="128"/>
      <c r="C101" s="129"/>
      <c r="D101" s="129"/>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9"/>
      <c r="AL101" s="129"/>
      <c r="AM101" s="129"/>
      <c r="AN101" s="129"/>
      <c r="AO101" s="129"/>
      <c r="AP101" s="129"/>
      <c r="AQ101" s="129"/>
      <c r="AR101" s="129"/>
      <c r="AS101" s="129"/>
      <c r="AT101" s="129"/>
      <c r="AU101" s="129"/>
      <c r="AV101" s="129"/>
      <c r="AW101" s="129"/>
      <c r="AX101" s="144"/>
      <c r="AY101" s="147"/>
      <c r="AZ101" s="128"/>
      <c r="BA101" s="128"/>
      <c r="BB101" s="128"/>
      <c r="BC101" s="128"/>
      <c r="BD101" s="128"/>
      <c r="BE101" s="128"/>
      <c r="BF101" s="128"/>
      <c r="BG101" s="128"/>
      <c r="BH101" s="128"/>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E101" s="129"/>
      <c r="CF101" s="129"/>
      <c r="CG101" s="129"/>
      <c r="CH101" s="129"/>
      <c r="CI101" s="129"/>
      <c r="CJ101" s="129"/>
      <c r="CK101" s="129"/>
      <c r="CL101" s="129"/>
      <c r="CM101" s="129"/>
      <c r="CN101" s="129"/>
      <c r="CO101" s="129"/>
      <c r="CP101" s="129"/>
      <c r="CW101" s="165"/>
      <c r="CX101" s="165"/>
    </row>
    <row r="102" s="121" customFormat="1" ht="75" customHeight="1" spans="1:99">
      <c r="A102" s="128"/>
      <c r="B102" s="128"/>
      <c r="C102" s="128"/>
      <c r="D102" s="129"/>
      <c r="E102" s="128"/>
      <c r="F102" s="128"/>
      <c r="G102" s="128"/>
      <c r="H102" s="128"/>
      <c r="I102" s="128"/>
      <c r="J102" s="128"/>
      <c r="K102" s="128"/>
      <c r="L102" s="128"/>
      <c r="M102" s="128"/>
      <c r="N102" s="128"/>
      <c r="O102" s="128"/>
      <c r="P102" s="128"/>
      <c r="Q102" s="128"/>
      <c r="R102" s="128"/>
      <c r="S102" s="129"/>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9"/>
      <c r="AQ102" s="129"/>
      <c r="AR102" s="128"/>
      <c r="AS102" s="136"/>
      <c r="AT102" s="136"/>
      <c r="AU102" s="136"/>
      <c r="AV102" s="136"/>
      <c r="AW102" s="129"/>
      <c r="AX102" s="177"/>
      <c r="AY102" s="144"/>
      <c r="AZ102" s="128"/>
      <c r="BA102" s="128"/>
      <c r="BB102" s="128"/>
      <c r="BC102" s="128"/>
      <c r="BD102" s="128"/>
      <c r="BE102" s="128"/>
      <c r="BF102" s="128"/>
      <c r="BG102" s="128"/>
      <c r="BH102" s="128"/>
      <c r="BI102" s="129"/>
      <c r="BJ102" s="128"/>
      <c r="BK102" s="128"/>
      <c r="BL102" s="128"/>
      <c r="BM102" s="128"/>
      <c r="BN102" s="128"/>
      <c r="BO102" s="128"/>
      <c r="BP102" s="128"/>
      <c r="BQ102" s="128"/>
      <c r="BR102" s="128"/>
      <c r="BS102" s="128"/>
      <c r="BT102" s="128"/>
      <c r="BU102" s="129"/>
      <c r="BV102" s="129"/>
      <c r="BW102" s="128"/>
      <c r="BX102" s="128"/>
      <c r="BY102" s="128"/>
      <c r="BZ102" s="128"/>
      <c r="CA102" s="128"/>
      <c r="CB102" s="128"/>
      <c r="CC102" s="128"/>
      <c r="CD102" s="128"/>
      <c r="CE102" s="128"/>
      <c r="CF102" s="128"/>
      <c r="CG102" s="128"/>
      <c r="CH102" s="128"/>
      <c r="CI102" s="128"/>
      <c r="CJ102" s="128"/>
      <c r="CK102" s="128"/>
      <c r="CL102" s="128"/>
      <c r="CM102" s="128"/>
      <c r="CN102" s="128"/>
      <c r="CO102" s="128"/>
      <c r="CP102" s="128"/>
      <c r="CQ102" s="162"/>
      <c r="CR102" s="162"/>
      <c r="CS102" s="162"/>
      <c r="CT102" s="162"/>
      <c r="CU102" s="162"/>
    </row>
    <row r="103" s="121" customFormat="1" ht="126" customHeight="1" spans="1:95">
      <c r="A103" s="128"/>
      <c r="B103" s="129"/>
      <c r="C103" s="129"/>
      <c r="D103" s="129"/>
      <c r="E103" s="128"/>
      <c r="F103" s="128"/>
      <c r="G103" s="129"/>
      <c r="H103" s="129"/>
      <c r="I103" s="129"/>
      <c r="J103" s="129"/>
      <c r="K103" s="129"/>
      <c r="L103" s="129"/>
      <c r="M103" s="129"/>
      <c r="N103" s="129"/>
      <c r="O103" s="129"/>
      <c r="P103" s="129"/>
      <c r="Q103" s="129"/>
      <c r="R103" s="129"/>
      <c r="S103" s="129"/>
      <c r="T103" s="128"/>
      <c r="U103" s="129"/>
      <c r="V103" s="129"/>
      <c r="W103" s="129"/>
      <c r="X103" s="129"/>
      <c r="Y103" s="129"/>
      <c r="Z103" s="128"/>
      <c r="AA103" s="128"/>
      <c r="AB103" s="128"/>
      <c r="AC103" s="129"/>
      <c r="AD103" s="129"/>
      <c r="AE103" s="128"/>
      <c r="AF103" s="128"/>
      <c r="AG103" s="129"/>
      <c r="AH103" s="129"/>
      <c r="AI103" s="129"/>
      <c r="AJ103" s="129"/>
      <c r="AK103" s="129"/>
      <c r="AL103" s="129"/>
      <c r="AM103" s="129"/>
      <c r="AN103" s="129"/>
      <c r="AO103" s="129"/>
      <c r="AP103" s="129"/>
      <c r="AQ103" s="129"/>
      <c r="AR103" s="129"/>
      <c r="AS103" s="136"/>
      <c r="AT103" s="136"/>
      <c r="AU103" s="136"/>
      <c r="AV103" s="136"/>
      <c r="AW103" s="129"/>
      <c r="AX103" s="147"/>
      <c r="AY103" s="147"/>
      <c r="AZ103" s="128"/>
      <c r="BA103" s="128"/>
      <c r="BB103" s="128"/>
      <c r="BC103" s="128"/>
      <c r="BD103" s="128"/>
      <c r="BE103" s="128"/>
      <c r="BF103" s="128"/>
      <c r="BG103" s="128"/>
      <c r="BH103" s="128"/>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59"/>
    </row>
    <row r="104" s="121" customFormat="1" ht="75" customHeight="1" spans="1:94">
      <c r="A104" s="128"/>
      <c r="B104" s="128"/>
      <c r="C104" s="128"/>
      <c r="D104" s="129"/>
      <c r="E104" s="128"/>
      <c r="F104" s="128"/>
      <c r="G104" s="128"/>
      <c r="H104" s="128"/>
      <c r="I104" s="128"/>
      <c r="J104" s="128"/>
      <c r="K104" s="129"/>
      <c r="L104" s="129"/>
      <c r="M104" s="129"/>
      <c r="N104" s="129"/>
      <c r="O104" s="129"/>
      <c r="P104" s="129"/>
      <c r="Q104" s="129"/>
      <c r="R104" s="129"/>
      <c r="S104" s="129"/>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36"/>
      <c r="AT104" s="136"/>
      <c r="AU104" s="136"/>
      <c r="AV104" s="136"/>
      <c r="AW104" s="129"/>
      <c r="AX104" s="144"/>
      <c r="AY104" s="147"/>
      <c r="AZ104" s="128"/>
      <c r="BA104" s="128"/>
      <c r="BB104" s="128"/>
      <c r="BC104" s="128"/>
      <c r="BD104" s="128"/>
      <c r="BE104" s="128"/>
      <c r="BF104" s="128"/>
      <c r="BG104" s="128"/>
      <c r="BH104" s="128"/>
      <c r="BI104" s="129"/>
      <c r="BJ104" s="128"/>
      <c r="BK104" s="128"/>
      <c r="BL104" s="128"/>
      <c r="BM104" s="128"/>
      <c r="BN104" s="128"/>
      <c r="BO104" s="128"/>
      <c r="BP104" s="128"/>
      <c r="BQ104" s="128"/>
      <c r="BR104" s="128"/>
      <c r="BS104" s="128"/>
      <c r="BT104" s="128"/>
      <c r="BU104" s="129"/>
      <c r="BV104" s="129"/>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row>
    <row r="105" s="121" customFormat="1" ht="75" customHeight="1" spans="1:94">
      <c r="A105" s="128"/>
      <c r="B105" s="129"/>
      <c r="C105" s="129"/>
      <c r="D105" s="129"/>
      <c r="E105" s="128"/>
      <c r="F105" s="128"/>
      <c r="G105" s="129"/>
      <c r="H105" s="129"/>
      <c r="I105" s="129"/>
      <c r="J105" s="129"/>
      <c r="K105" s="129"/>
      <c r="L105" s="129"/>
      <c r="M105" s="129"/>
      <c r="N105" s="129"/>
      <c r="O105" s="129"/>
      <c r="P105" s="129"/>
      <c r="Q105" s="129"/>
      <c r="R105" s="129"/>
      <c r="S105" s="129"/>
      <c r="T105" s="128"/>
      <c r="U105" s="129"/>
      <c r="V105" s="129"/>
      <c r="W105" s="129"/>
      <c r="X105" s="129"/>
      <c r="Y105" s="129"/>
      <c r="Z105" s="128"/>
      <c r="AA105" s="128"/>
      <c r="AB105" s="128"/>
      <c r="AC105" s="128"/>
      <c r="AD105" s="129"/>
      <c r="AE105" s="128"/>
      <c r="AF105" s="128"/>
      <c r="AG105" s="129"/>
      <c r="AH105" s="129"/>
      <c r="AI105" s="129"/>
      <c r="AJ105" s="129"/>
      <c r="AK105" s="129"/>
      <c r="AL105" s="129"/>
      <c r="AM105" s="129"/>
      <c r="AN105" s="129"/>
      <c r="AO105" s="129"/>
      <c r="AP105" s="129"/>
      <c r="AQ105" s="129"/>
      <c r="AR105" s="129"/>
      <c r="AS105" s="129"/>
      <c r="AT105" s="129"/>
      <c r="AU105" s="129"/>
      <c r="AV105" s="129"/>
      <c r="AW105" s="129"/>
      <c r="AX105" s="147"/>
      <c r="AY105" s="147"/>
      <c r="AZ105" s="128"/>
      <c r="BA105" s="128"/>
      <c r="BB105" s="128"/>
      <c r="BC105" s="128"/>
      <c r="BD105" s="128"/>
      <c r="BE105" s="128"/>
      <c r="BF105" s="128"/>
      <c r="BG105" s="128"/>
      <c r="BH105" s="128"/>
      <c r="BI105" s="129"/>
      <c r="BJ105" s="129"/>
      <c r="BK105" s="129"/>
      <c r="BL105" s="129"/>
      <c r="BM105" s="129"/>
      <c r="BN105" s="129"/>
      <c r="BO105" s="129"/>
      <c r="BP105" s="129"/>
      <c r="BQ105" s="129"/>
      <c r="BR105" s="129"/>
      <c r="BS105" s="129"/>
      <c r="BT105" s="129"/>
      <c r="BU105" s="129"/>
      <c r="BV105" s="129"/>
      <c r="BW105" s="129"/>
      <c r="BX105" s="129"/>
      <c r="BY105" s="129"/>
      <c r="BZ105" s="129"/>
      <c r="CA105" s="129"/>
      <c r="CB105" s="129"/>
      <c r="CC105" s="129"/>
      <c r="CD105" s="129"/>
      <c r="CE105" s="129"/>
      <c r="CF105" s="129"/>
      <c r="CG105" s="129"/>
      <c r="CH105" s="129"/>
      <c r="CI105" s="129"/>
      <c r="CJ105" s="129"/>
      <c r="CK105" s="129"/>
      <c r="CL105" s="129"/>
      <c r="CM105" s="129"/>
      <c r="CN105" s="129"/>
      <c r="CO105" s="129"/>
      <c r="CP105" s="129"/>
    </row>
    <row r="106" s="121" customFormat="1" ht="143" customHeight="1" spans="1:94">
      <c r="A106" s="128"/>
      <c r="B106" s="129"/>
      <c r="C106" s="129"/>
      <c r="D106" s="129"/>
      <c r="E106" s="128"/>
      <c r="F106" s="128"/>
      <c r="G106" s="129"/>
      <c r="H106" s="129"/>
      <c r="I106" s="129"/>
      <c r="J106" s="129"/>
      <c r="K106" s="129"/>
      <c r="L106" s="129"/>
      <c r="M106" s="129"/>
      <c r="N106" s="129"/>
      <c r="O106" s="129"/>
      <c r="P106" s="129"/>
      <c r="Q106" s="129"/>
      <c r="R106" s="129"/>
      <c r="S106" s="129"/>
      <c r="T106" s="128"/>
      <c r="U106" s="129"/>
      <c r="V106" s="129"/>
      <c r="W106" s="129"/>
      <c r="X106" s="129"/>
      <c r="Y106" s="129"/>
      <c r="Z106" s="128"/>
      <c r="AA106" s="128"/>
      <c r="AB106" s="128"/>
      <c r="AC106" s="128"/>
      <c r="AD106" s="129"/>
      <c r="AE106" s="128"/>
      <c r="AF106" s="128"/>
      <c r="AG106" s="129"/>
      <c r="AH106" s="129"/>
      <c r="AI106" s="129"/>
      <c r="AJ106" s="129"/>
      <c r="AK106" s="129"/>
      <c r="AL106" s="129"/>
      <c r="AM106" s="129"/>
      <c r="AN106" s="129"/>
      <c r="AO106" s="129"/>
      <c r="AP106" s="129"/>
      <c r="AQ106" s="129"/>
      <c r="AR106" s="129"/>
      <c r="AS106" s="129"/>
      <c r="AT106" s="129"/>
      <c r="AU106" s="129"/>
      <c r="AV106" s="129"/>
      <c r="AW106" s="129"/>
      <c r="AX106" s="147"/>
      <c r="AY106" s="147"/>
      <c r="AZ106" s="128"/>
      <c r="BA106" s="128"/>
      <c r="BB106" s="128"/>
      <c r="BC106" s="128"/>
      <c r="BD106" s="128"/>
      <c r="BE106" s="128"/>
      <c r="BF106" s="128"/>
      <c r="BG106" s="128"/>
      <c r="BH106" s="128"/>
      <c r="BI106" s="129"/>
      <c r="BJ106" s="129"/>
      <c r="BK106" s="129"/>
      <c r="BL106" s="129"/>
      <c r="BM106" s="129"/>
      <c r="BN106" s="129"/>
      <c r="BO106" s="129"/>
      <c r="BP106" s="129"/>
      <c r="BQ106" s="129"/>
      <c r="BR106" s="129"/>
      <c r="BS106" s="129"/>
      <c r="BT106" s="129"/>
      <c r="BU106" s="129"/>
      <c r="BV106" s="129"/>
      <c r="BW106" s="129"/>
      <c r="BX106" s="129"/>
      <c r="BY106" s="129"/>
      <c r="BZ106" s="129"/>
      <c r="CA106" s="129"/>
      <c r="CB106" s="129"/>
      <c r="CC106" s="129"/>
      <c r="CD106" s="129"/>
      <c r="CE106" s="129"/>
      <c r="CF106" s="129"/>
      <c r="CG106" s="129"/>
      <c r="CH106" s="129"/>
      <c r="CI106" s="129"/>
      <c r="CJ106" s="129"/>
      <c r="CK106" s="129"/>
      <c r="CL106" s="129"/>
      <c r="CM106" s="129"/>
      <c r="CN106" s="129"/>
      <c r="CO106" s="129"/>
      <c r="CP106" s="129"/>
    </row>
    <row r="107" s="121" customFormat="1" ht="75" customHeight="1" spans="1:94">
      <c r="A107" s="128"/>
      <c r="B107" s="128"/>
      <c r="C107" s="128"/>
      <c r="D107" s="129"/>
      <c r="E107" s="128"/>
      <c r="F107" s="128"/>
      <c r="G107" s="128"/>
      <c r="H107" s="128"/>
      <c r="I107" s="128"/>
      <c r="J107" s="128"/>
      <c r="K107" s="129"/>
      <c r="L107" s="129"/>
      <c r="M107" s="128"/>
      <c r="N107" s="129"/>
      <c r="O107" s="129"/>
      <c r="P107" s="129"/>
      <c r="Q107" s="129"/>
      <c r="R107" s="129"/>
      <c r="S107" s="129"/>
      <c r="T107" s="128"/>
      <c r="U107" s="129"/>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36"/>
      <c r="AT107" s="136"/>
      <c r="AU107" s="136"/>
      <c r="AV107" s="136"/>
      <c r="AW107" s="129"/>
      <c r="AX107" s="144"/>
      <c r="AY107" s="147"/>
      <c r="AZ107" s="128"/>
      <c r="BA107" s="128"/>
      <c r="BB107" s="128"/>
      <c r="BC107" s="128"/>
      <c r="BD107" s="128"/>
      <c r="BE107" s="128"/>
      <c r="BF107" s="128"/>
      <c r="BG107" s="128"/>
      <c r="BH107" s="128"/>
      <c r="BI107" s="129"/>
      <c r="BJ107" s="128"/>
      <c r="BK107" s="128"/>
      <c r="BL107" s="128"/>
      <c r="BM107" s="128"/>
      <c r="BN107" s="128"/>
      <c r="BO107" s="128"/>
      <c r="BP107" s="128"/>
      <c r="BQ107" s="128"/>
      <c r="BR107" s="128"/>
      <c r="BS107" s="128"/>
      <c r="BT107" s="128"/>
      <c r="BU107" s="129"/>
      <c r="BV107" s="129"/>
      <c r="BW107" s="128"/>
      <c r="BX107" s="128"/>
      <c r="BY107" s="128"/>
      <c r="BZ107" s="128"/>
      <c r="CA107" s="128"/>
      <c r="CB107" s="128"/>
      <c r="CC107" s="128"/>
      <c r="CD107" s="128"/>
      <c r="CE107" s="128"/>
      <c r="CF107" s="128"/>
      <c r="CG107" s="128"/>
      <c r="CH107" s="128"/>
      <c r="CI107" s="128"/>
      <c r="CJ107" s="128"/>
      <c r="CK107" s="128"/>
      <c r="CL107" s="128"/>
      <c r="CM107" s="128"/>
      <c r="CN107" s="128"/>
      <c r="CO107" s="128"/>
      <c r="CP107" s="128"/>
    </row>
    <row r="108" s="124" customFormat="1" ht="51" customHeight="1" spans="1:94">
      <c r="A108" s="167"/>
      <c r="B108" s="167" t="s">
        <v>295</v>
      </c>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70">
        <f>SUBTOTAL(9,Y8:Y107)/10000</f>
        <v>87.9014</v>
      </c>
      <c r="Z108" s="170">
        <f>SUBTOTAL(9,Z8:Z107)/10000</f>
        <v>0</v>
      </c>
      <c r="AA108" s="170"/>
      <c r="AB108" s="167"/>
      <c r="AC108" s="167"/>
      <c r="AD108" s="167"/>
      <c r="AE108" s="167"/>
      <c r="AF108" s="167"/>
      <c r="AG108" s="172"/>
      <c r="AH108" s="167"/>
      <c r="AI108" s="167"/>
      <c r="AJ108" s="167"/>
      <c r="AK108" s="167"/>
      <c r="AL108" s="167"/>
      <c r="AM108" s="167"/>
      <c r="AN108" s="167"/>
      <c r="AO108" s="167"/>
      <c r="AP108" s="167"/>
      <c r="AQ108" s="167"/>
      <c r="AR108" s="167"/>
      <c r="AS108" s="175"/>
      <c r="AT108" s="175"/>
      <c r="AU108" s="175"/>
      <c r="AV108" s="175"/>
      <c r="AW108" s="175"/>
      <c r="AX108" s="175"/>
      <c r="AY108" s="175"/>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c r="CH108" s="167"/>
      <c r="CI108" s="167"/>
      <c r="CJ108" s="167"/>
      <c r="CK108" s="167"/>
      <c r="CL108" s="167"/>
      <c r="CM108" s="167"/>
      <c r="CN108" s="167"/>
      <c r="CO108" s="167"/>
      <c r="CP108" s="167"/>
    </row>
    <row r="109" s="124" customFormat="1" ht="51" customHeight="1" spans="1:94">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v>632.159787</v>
      </c>
      <c r="Z109" s="171">
        <v>297.706355</v>
      </c>
      <c r="AA109" s="171"/>
      <c r="AB109" s="168"/>
      <c r="AC109" s="168"/>
      <c r="AD109" s="168"/>
      <c r="AE109" s="168"/>
      <c r="AF109" s="168"/>
      <c r="AG109" s="174"/>
      <c r="AH109" s="168" t="s">
        <v>296</v>
      </c>
      <c r="AI109" s="168"/>
      <c r="AJ109" s="168"/>
      <c r="AK109" s="168"/>
      <c r="AL109" s="168"/>
      <c r="AM109" s="168"/>
      <c r="AN109" s="168"/>
      <c r="AO109" s="168"/>
      <c r="AP109" s="168"/>
      <c r="AQ109" s="168"/>
      <c r="AR109" s="168"/>
      <c r="AZ109" s="168"/>
      <c r="BA109" s="168"/>
      <c r="BB109" s="168"/>
      <c r="BC109" s="168"/>
      <c r="BD109" s="168"/>
      <c r="BE109" s="168"/>
      <c r="BF109" s="168"/>
      <c r="BG109" s="168"/>
      <c r="BH109" s="168"/>
      <c r="BI109" s="168">
        <f>BJ109+BP109+BY109+CB109+CE109+CH109+CK109+CN109</f>
        <v>0</v>
      </c>
      <c r="BJ109" s="168">
        <f>COUNTIF(BJ8:BJ107,"是")+COUNTIF(BJ8:BJ107,"无需办理")</f>
        <v>0</v>
      </c>
      <c r="BK109" s="168"/>
      <c r="BL109" s="168"/>
      <c r="BM109" s="168">
        <f>COUNTIF(BM8:BM102,"是")+COUNTIF(BM8:BM102,"无需办理")</f>
        <v>0</v>
      </c>
      <c r="BN109" s="168"/>
      <c r="BO109" s="168"/>
      <c r="BP109" s="168">
        <f>COUNTIF(BP8:BP107,"是")+COUNTIF(BP8:BP107,"无需办理")</f>
        <v>0</v>
      </c>
      <c r="BQ109" s="168"/>
      <c r="BR109" s="168"/>
      <c r="BS109" s="168"/>
      <c r="BT109" s="168"/>
      <c r="BU109" s="168"/>
      <c r="BV109" s="168"/>
      <c r="BW109" s="168"/>
      <c r="BX109" s="168"/>
      <c r="BY109" s="168">
        <f>COUNTIF(BY8:BY107,"是")+COUNTIF(BY8:BY107,"无需办理")</f>
        <v>0</v>
      </c>
      <c r="BZ109" s="168"/>
      <c r="CA109" s="168"/>
      <c r="CB109" s="168">
        <f>COUNTIF(CB8:CB107,"是")+COUNTIF(CB8:CB107,"无需办理")</f>
        <v>0</v>
      </c>
      <c r="CC109" s="168"/>
      <c r="CD109" s="168"/>
      <c r="CE109" s="168">
        <f>COUNTIF(CE8:CE107,"是")+COUNTIF(CE8:CE107,"无需办理")</f>
        <v>0</v>
      </c>
      <c r="CF109" s="168"/>
      <c r="CG109" s="168"/>
      <c r="CH109" s="168">
        <f>COUNTIF(CH8:CH107,"是")+COUNTIF(CH8:CH107,"无需办理")</f>
        <v>0</v>
      </c>
      <c r="CI109" s="168"/>
      <c r="CJ109" s="168"/>
      <c r="CK109" s="168">
        <f>COUNTIF(CK8:CK97,"是")+COUNTIF(CK8:CK97,"无需办理")</f>
        <v>0</v>
      </c>
      <c r="CL109" s="168"/>
      <c r="CM109" s="168"/>
      <c r="CN109" s="168">
        <f>COUNTIF(CN8:CN107,"是")+COUNTIF(CN8:CN107,"无需办理")</f>
        <v>0</v>
      </c>
      <c r="CO109" s="167"/>
      <c r="CP109" s="167"/>
    </row>
    <row r="110" s="124" customFormat="1" ht="51" customHeight="1" spans="1:95">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72">
        <f>(Y108-Y109)/Y109</f>
        <v>-0.86095066183006</v>
      </c>
      <c r="Z110" s="172">
        <f>(Z108-Z109)/Z109</f>
        <v>-1</v>
      </c>
      <c r="AA110" s="172"/>
      <c r="AB110" s="167"/>
      <c r="AC110" s="167"/>
      <c r="AD110" s="167"/>
      <c r="AE110" s="167"/>
      <c r="AF110" s="167"/>
      <c r="AG110" s="172"/>
      <c r="AH110" s="167"/>
      <c r="AI110" s="167"/>
      <c r="AJ110" s="167"/>
      <c r="AK110" s="167"/>
      <c r="AL110" s="167"/>
      <c r="AM110" s="167"/>
      <c r="AN110" s="167"/>
      <c r="AO110" s="167"/>
      <c r="AP110" s="167"/>
      <c r="AQ110" s="167"/>
      <c r="AR110" s="167"/>
      <c r="AZ110" s="167"/>
      <c r="BA110" s="167"/>
      <c r="BB110" s="167"/>
      <c r="BC110" s="167"/>
      <c r="BD110" s="167"/>
      <c r="BE110" s="167"/>
      <c r="BF110" s="167"/>
      <c r="BG110" s="167"/>
      <c r="BH110" s="167"/>
      <c r="BI110" s="167">
        <v>800</v>
      </c>
      <c r="BJ110" s="167">
        <f t="shared" ref="BJ110:BP110" si="2">100-BJ109</f>
        <v>100</v>
      </c>
      <c r="BK110" s="167">
        <f t="shared" si="2"/>
        <v>100</v>
      </c>
      <c r="BL110" s="167"/>
      <c r="BM110" s="167">
        <f t="shared" si="2"/>
        <v>100</v>
      </c>
      <c r="BN110" s="167">
        <f t="shared" si="2"/>
        <v>100</v>
      </c>
      <c r="BO110" s="167">
        <f t="shared" si="2"/>
        <v>100</v>
      </c>
      <c r="BP110" s="167">
        <f t="shared" si="2"/>
        <v>100</v>
      </c>
      <c r="BQ110" s="167"/>
      <c r="BR110" s="167"/>
      <c r="BS110" s="167"/>
      <c r="BT110" s="167"/>
      <c r="BU110" s="167"/>
      <c r="BV110" s="167"/>
      <c r="BW110" s="167">
        <f t="shared" ref="BW110:BZ110" si="3">100-BW109</f>
        <v>100</v>
      </c>
      <c r="BX110" s="167">
        <f t="shared" si="3"/>
        <v>100</v>
      </c>
      <c r="BY110" s="167">
        <f t="shared" si="3"/>
        <v>100</v>
      </c>
      <c r="BZ110" s="167">
        <f t="shared" si="3"/>
        <v>100</v>
      </c>
      <c r="CA110" s="167"/>
      <c r="CB110" s="167">
        <f t="shared" ref="CB110:CF110" si="4">100-CB109</f>
        <v>100</v>
      </c>
      <c r="CC110" s="167">
        <f t="shared" si="4"/>
        <v>100</v>
      </c>
      <c r="CD110" s="167"/>
      <c r="CE110" s="167">
        <f t="shared" si="4"/>
        <v>100</v>
      </c>
      <c r="CF110" s="167">
        <f t="shared" si="4"/>
        <v>100</v>
      </c>
      <c r="CG110" s="167"/>
      <c r="CH110" s="167">
        <f t="shared" ref="CH110:CN110" si="5">100-CH109</f>
        <v>100</v>
      </c>
      <c r="CI110" s="167">
        <f t="shared" si="5"/>
        <v>100</v>
      </c>
      <c r="CJ110" s="167"/>
      <c r="CK110" s="167">
        <f t="shared" si="5"/>
        <v>100</v>
      </c>
      <c r="CL110" s="167">
        <f t="shared" si="5"/>
        <v>100</v>
      </c>
      <c r="CM110" s="167">
        <f t="shared" si="5"/>
        <v>100</v>
      </c>
      <c r="CN110" s="167">
        <f t="shared" si="5"/>
        <v>100</v>
      </c>
      <c r="CO110" s="167"/>
      <c r="CP110" s="167"/>
      <c r="CQ110" s="124">
        <f>BJ110+BP110+BY110+CB110+CE110+CH110+CK110+CN110</f>
        <v>800</v>
      </c>
    </row>
    <row r="111" s="124" customFormat="1" ht="51" customHeight="1" spans="1:94">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73"/>
      <c r="AF111" s="173"/>
      <c r="AH111" s="167"/>
      <c r="AI111" s="167"/>
      <c r="AJ111" s="167"/>
      <c r="AK111" s="167"/>
      <c r="AL111" s="167"/>
      <c r="AM111" s="167"/>
      <c r="AN111" s="167"/>
      <c r="AO111" s="167"/>
      <c r="AP111" s="167"/>
      <c r="AQ111" s="167"/>
      <c r="AR111" s="167"/>
      <c r="AZ111" s="167"/>
      <c r="BA111" s="167"/>
      <c r="BB111" s="167"/>
      <c r="BC111" s="167"/>
      <c r="BD111" s="167"/>
      <c r="BE111" s="167"/>
      <c r="BF111" s="167"/>
      <c r="BG111" s="167"/>
      <c r="BH111" s="167"/>
      <c r="BI111" s="172">
        <f>BI109/BI110</f>
        <v>0</v>
      </c>
      <c r="BJ111" s="167">
        <f>BJ110+BP110+BY110+CB110+CE110+CH110+CN110</f>
        <v>700</v>
      </c>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c r="CL111" s="167"/>
      <c r="CM111" s="167"/>
      <c r="CN111" s="167"/>
      <c r="CO111" s="167"/>
      <c r="CP111" s="167"/>
    </row>
    <row r="112" s="124" customFormat="1" ht="51" customHeight="1" spans="1:94">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72"/>
      <c r="AH112" s="167"/>
      <c r="AI112" s="167"/>
      <c r="AJ112" s="167"/>
      <c r="AK112" s="167"/>
      <c r="AL112" s="167"/>
      <c r="AM112" s="167"/>
      <c r="AN112" s="167"/>
      <c r="AO112" s="167"/>
      <c r="AP112" s="167"/>
      <c r="AQ112" s="167"/>
      <c r="AR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c r="CL112" s="167"/>
      <c r="CM112" s="167"/>
      <c r="CN112" s="167"/>
      <c r="CO112" s="167"/>
      <c r="CP112" s="167"/>
    </row>
    <row r="113" s="124" customFormat="1" ht="51" customHeight="1" spans="1:94">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72"/>
      <c r="AH113" s="167"/>
      <c r="AI113" s="167"/>
      <c r="AJ113" s="167"/>
      <c r="AK113" s="167"/>
      <c r="AL113" s="167"/>
      <c r="AM113" s="167"/>
      <c r="AN113" s="167"/>
      <c r="AO113" s="167"/>
      <c r="AP113" s="167"/>
      <c r="AQ113" s="167"/>
      <c r="AR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c r="CH113" s="167"/>
      <c r="CI113" s="167"/>
      <c r="CJ113" s="167"/>
      <c r="CK113" s="167"/>
      <c r="CL113" s="167"/>
      <c r="CM113" s="167"/>
      <c r="CN113" s="167"/>
      <c r="CO113" s="167"/>
      <c r="CP113" s="167"/>
    </row>
    <row r="117" s="121" customFormat="1" spans="2:2">
      <c r="B117" s="169"/>
    </row>
  </sheetData>
  <autoFilter ref="A7:CZ134">
    <extLst/>
  </autoFilter>
  <mergeCells count="85">
    <mergeCell ref="A1:B1"/>
    <mergeCell ref="A2:CP2"/>
    <mergeCell ref="AM4:AN4"/>
    <mergeCell ref="AZ4:BH4"/>
    <mergeCell ref="BM4:BO4"/>
    <mergeCell ref="BC5:BG5"/>
    <mergeCell ref="BR6:BV6"/>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 ref="AK4:AK7"/>
    <mergeCell ref="AL4:AL7"/>
    <mergeCell ref="AO4:AO7"/>
    <mergeCell ref="AP4:AP7"/>
    <mergeCell ref="AQ4:AQ7"/>
    <mergeCell ref="AR4:AR7"/>
    <mergeCell ref="AS4:AS7"/>
    <mergeCell ref="AT4:AT7"/>
    <mergeCell ref="AU4:AU7"/>
    <mergeCell ref="AV4:AV7"/>
    <mergeCell ref="AW4:AW7"/>
    <mergeCell ref="AX4:AX7"/>
    <mergeCell ref="AY4:AY7"/>
    <mergeCell ref="AZ5:AZ7"/>
    <mergeCell ref="BA5:BA7"/>
    <mergeCell ref="BB5:BB7"/>
    <mergeCell ref="BH5:BH7"/>
    <mergeCell ref="BI4:BI7"/>
    <mergeCell ref="BJ6:BJ7"/>
    <mergeCell ref="BL6:BL7"/>
    <mergeCell ref="BP6:BP7"/>
    <mergeCell ref="BQ6:BQ7"/>
    <mergeCell ref="BW6:BW7"/>
    <mergeCell ref="BX6:BX7"/>
    <mergeCell ref="BY6:BY7"/>
    <mergeCell ref="CA6:CA7"/>
    <mergeCell ref="CB6:CB7"/>
    <mergeCell ref="CD6:CD7"/>
    <mergeCell ref="CE6:CE7"/>
    <mergeCell ref="CG6:CG7"/>
    <mergeCell ref="CH6:CH7"/>
    <mergeCell ref="CJ6:CJ7"/>
    <mergeCell ref="CN6:CN7"/>
    <mergeCell ref="CP6:CP7"/>
    <mergeCell ref="BJ4:BL5"/>
    <mergeCell ref="BY4:CA5"/>
    <mergeCell ref="CB4:CD5"/>
    <mergeCell ref="CE4:CG5"/>
    <mergeCell ref="CH4:CJ5"/>
    <mergeCell ref="CK4:CM5"/>
    <mergeCell ref="CN4:CP5"/>
    <mergeCell ref="BP4:BX5"/>
  </mergeCells>
  <conditionalFormatting sqref="BV10">
    <cfRule type="cellIs" dxfId="1" priority="18" operator="equal">
      <formula>"否"</formula>
    </cfRule>
  </conditionalFormatting>
  <conditionalFormatting sqref="BV13">
    <cfRule type="cellIs" dxfId="1" priority="22" operator="equal">
      <formula>"否"</formula>
    </cfRule>
  </conditionalFormatting>
  <conditionalFormatting sqref="BU17">
    <cfRule type="cellIs" dxfId="1" priority="6" operator="equal">
      <formula>"否"</formula>
    </cfRule>
  </conditionalFormatting>
  <conditionalFormatting sqref="BV17">
    <cfRule type="cellIs" dxfId="1" priority="4" operator="equal">
      <formula>"否"</formula>
    </cfRule>
  </conditionalFormatting>
  <conditionalFormatting sqref="BV32">
    <cfRule type="cellIs" dxfId="1" priority="17" operator="equal">
      <formula>"否"</formula>
    </cfRule>
  </conditionalFormatting>
  <conditionalFormatting sqref="BV33">
    <cfRule type="cellIs" dxfId="1" priority="16" operator="equal">
      <formula>"否"</formula>
    </cfRule>
  </conditionalFormatting>
  <conditionalFormatting sqref="BV34">
    <cfRule type="cellIs" dxfId="1" priority="15" operator="equal">
      <formula>"否"</formula>
    </cfRule>
  </conditionalFormatting>
  <conditionalFormatting sqref="BV36">
    <cfRule type="cellIs" dxfId="1" priority="14" operator="equal">
      <formula>"否"</formula>
    </cfRule>
  </conditionalFormatting>
  <conditionalFormatting sqref="BV37">
    <cfRule type="cellIs" dxfId="1" priority="13" operator="equal">
      <formula>"否"</formula>
    </cfRule>
  </conditionalFormatting>
  <conditionalFormatting sqref="B38">
    <cfRule type="duplicateValues" dxfId="0" priority="103"/>
    <cfRule type="duplicateValues" dxfId="0" priority="102"/>
    <cfRule type="duplicateValues" dxfId="0" priority="101"/>
  </conditionalFormatting>
  <conditionalFormatting sqref="BU38">
    <cfRule type="cellIs" dxfId="1" priority="5" operator="equal">
      <formula>"否"</formula>
    </cfRule>
  </conditionalFormatting>
  <conditionalFormatting sqref="BV38">
    <cfRule type="cellIs" dxfId="1" priority="3" operator="equal">
      <formula>"否"</formula>
    </cfRule>
  </conditionalFormatting>
  <conditionalFormatting sqref="CD39">
    <cfRule type="cellIs" dxfId="1" priority="49" operator="equal">
      <formula>"否"</formula>
    </cfRule>
  </conditionalFormatting>
  <conditionalFormatting sqref="CJ39">
    <cfRule type="cellIs" dxfId="1" priority="48" operator="equal">
      <formula>"否"</formula>
    </cfRule>
  </conditionalFormatting>
  <conditionalFormatting sqref="CD40">
    <cfRule type="cellIs" dxfId="1" priority="47" operator="equal">
      <formula>"否"</formula>
    </cfRule>
  </conditionalFormatting>
  <conditionalFormatting sqref="CG40">
    <cfRule type="cellIs" dxfId="1" priority="46" operator="equal">
      <formula>"否"</formula>
    </cfRule>
  </conditionalFormatting>
  <conditionalFormatting sqref="CJ40">
    <cfRule type="cellIs" dxfId="1" priority="39" operator="equal">
      <formula>"否"</formula>
    </cfRule>
  </conditionalFormatting>
  <conditionalFormatting sqref="CG42">
    <cfRule type="cellIs" dxfId="1" priority="38" operator="equal">
      <formula>"否"</formula>
    </cfRule>
  </conditionalFormatting>
  <conditionalFormatting sqref="CJ42">
    <cfRule type="cellIs" dxfId="1" priority="37" operator="equal">
      <formula>"否"</formula>
    </cfRule>
  </conditionalFormatting>
  <conditionalFormatting sqref="B44">
    <cfRule type="duplicateValues" dxfId="0" priority="100"/>
    <cfRule type="duplicateValues" dxfId="0" priority="99"/>
    <cfRule type="duplicateValues" dxfId="0" priority="98"/>
  </conditionalFormatting>
  <conditionalFormatting sqref="CD49">
    <cfRule type="cellIs" dxfId="1" priority="42" operator="equal">
      <formula>"否"</formula>
    </cfRule>
  </conditionalFormatting>
  <conditionalFormatting sqref="CG49">
    <cfRule type="cellIs" dxfId="1" priority="36" operator="equal">
      <formula>"否"</formula>
    </cfRule>
  </conditionalFormatting>
  <conditionalFormatting sqref="CJ49">
    <cfRule type="cellIs" dxfId="1" priority="35" operator="equal">
      <formula>"否"</formula>
    </cfRule>
  </conditionalFormatting>
  <conditionalFormatting sqref="CD51">
    <cfRule type="cellIs" dxfId="1" priority="31" operator="equal">
      <formula>"否"</formula>
    </cfRule>
  </conditionalFormatting>
  <conditionalFormatting sqref="CD53">
    <cfRule type="cellIs" dxfId="1" priority="41" operator="equal">
      <formula>"否"</formula>
    </cfRule>
  </conditionalFormatting>
  <conditionalFormatting sqref="CG53">
    <cfRule type="cellIs" dxfId="1" priority="40" operator="equal">
      <formula>"否"</formula>
    </cfRule>
  </conditionalFormatting>
  <conditionalFormatting sqref="B59">
    <cfRule type="duplicateValues" dxfId="0" priority="91"/>
    <cfRule type="duplicateValues" dxfId="0" priority="90"/>
    <cfRule type="duplicateValues" dxfId="0" priority="89"/>
    <cfRule type="duplicateValues" dxfId="0" priority="87"/>
  </conditionalFormatting>
  <conditionalFormatting sqref="CA59">
    <cfRule type="cellIs" dxfId="1" priority="72" operator="equal">
      <formula>"否"</formula>
    </cfRule>
  </conditionalFormatting>
  <conditionalFormatting sqref="CD59">
    <cfRule type="cellIs" dxfId="1" priority="68" operator="equal">
      <formula>"否"</formula>
    </cfRule>
  </conditionalFormatting>
  <conditionalFormatting sqref="CG59">
    <cfRule type="cellIs" dxfId="1" priority="64" operator="equal">
      <formula>"否"</formula>
    </cfRule>
  </conditionalFormatting>
  <conditionalFormatting sqref="CJ59">
    <cfRule type="cellIs" dxfId="1" priority="60" operator="equal">
      <formula>"否"</formula>
    </cfRule>
  </conditionalFormatting>
  <conditionalFormatting sqref="CM59">
    <cfRule type="cellIs" dxfId="1" priority="56" operator="equal">
      <formula>"否"</formula>
    </cfRule>
  </conditionalFormatting>
  <conditionalFormatting sqref="CP59">
    <cfRule type="cellIs" dxfId="1" priority="52" operator="equal">
      <formula>"否"</formula>
    </cfRule>
  </conditionalFormatting>
  <conditionalFormatting sqref="B60">
    <cfRule type="duplicateValues" dxfId="0" priority="115"/>
    <cfRule type="duplicateValues" dxfId="0" priority="114"/>
    <cfRule type="duplicateValues" dxfId="0" priority="113"/>
  </conditionalFormatting>
  <conditionalFormatting sqref="B66">
    <cfRule type="duplicateValues" dxfId="0" priority="112"/>
    <cfRule type="duplicateValues" dxfId="0" priority="111"/>
    <cfRule type="duplicateValues" dxfId="0" priority="110"/>
  </conditionalFormatting>
  <conditionalFormatting sqref="CG78">
    <cfRule type="cellIs" dxfId="1" priority="34" operator="equal">
      <formula>"否"</formula>
    </cfRule>
  </conditionalFormatting>
  <conditionalFormatting sqref="CJ78">
    <cfRule type="cellIs" dxfId="1" priority="33" operator="equal">
      <formula>"否"</formula>
    </cfRule>
  </conditionalFormatting>
  <conditionalFormatting sqref="CG79">
    <cfRule type="cellIs" dxfId="1" priority="32" operator="equal">
      <formula>"否"</formula>
    </cfRule>
  </conditionalFormatting>
  <conditionalFormatting sqref="B80">
    <cfRule type="duplicateValues" dxfId="0" priority="83"/>
    <cfRule type="duplicateValues" dxfId="0" priority="82"/>
    <cfRule type="duplicateValues" dxfId="0" priority="81"/>
    <cfRule type="duplicateValues" dxfId="0" priority="80"/>
    <cfRule type="duplicateValues" dxfId="0" priority="78"/>
    <cfRule type="duplicateValues" dxfId="0" priority="77"/>
    <cfRule type="duplicateValues" dxfId="0" priority="76"/>
    <cfRule type="duplicateValues" dxfId="0" priority="75"/>
  </conditionalFormatting>
  <conditionalFormatting sqref="CA80">
    <cfRule type="cellIs" dxfId="1" priority="71" operator="equal">
      <formula>"否"</formula>
    </cfRule>
  </conditionalFormatting>
  <conditionalFormatting sqref="CD80">
    <cfRule type="cellIs" dxfId="1" priority="67" operator="equal">
      <formula>"否"</formula>
    </cfRule>
  </conditionalFormatting>
  <conditionalFormatting sqref="CG80">
    <cfRule type="cellIs" dxfId="1" priority="63" operator="equal">
      <formula>"否"</formula>
    </cfRule>
  </conditionalFormatting>
  <conditionalFormatting sqref="CJ80">
    <cfRule type="cellIs" dxfId="1" priority="59" operator="equal">
      <formula>"否"</formula>
    </cfRule>
  </conditionalFormatting>
  <conditionalFormatting sqref="CM80">
    <cfRule type="cellIs" dxfId="1" priority="55" operator="equal">
      <formula>"否"</formula>
    </cfRule>
  </conditionalFormatting>
  <conditionalFormatting sqref="CP80">
    <cfRule type="cellIs" dxfId="1" priority="51" operator="equal">
      <formula>"否"</formula>
    </cfRule>
  </conditionalFormatting>
  <conditionalFormatting sqref="BP98:BT98">
    <cfRule type="cellIs" dxfId="1" priority="30" operator="equal">
      <formula>"否"</formula>
    </cfRule>
  </conditionalFormatting>
  <conditionalFormatting sqref="BQ99">
    <cfRule type="cellIs" dxfId="1" priority="21" operator="equal">
      <formula>"否"</formula>
    </cfRule>
  </conditionalFormatting>
  <conditionalFormatting sqref="BR99:BT99">
    <cfRule type="cellIs" dxfId="1" priority="8" operator="equal">
      <formula>"否"</formula>
    </cfRule>
  </conditionalFormatting>
  <conditionalFormatting sqref="BU99">
    <cfRule type="cellIs" dxfId="1" priority="12" operator="equal">
      <formula>"否"</formula>
    </cfRule>
  </conditionalFormatting>
  <conditionalFormatting sqref="BV99">
    <cfRule type="cellIs" dxfId="1" priority="10" operator="equal">
      <formula>"否"</formula>
    </cfRule>
  </conditionalFormatting>
  <conditionalFormatting sqref="BQ101">
    <cfRule type="cellIs" dxfId="1" priority="20" operator="equal">
      <formula>"否"</formula>
    </cfRule>
  </conditionalFormatting>
  <conditionalFormatting sqref="BR101:BT101">
    <cfRule type="cellIs" dxfId="1" priority="7" operator="equal">
      <formula>"否"</formula>
    </cfRule>
  </conditionalFormatting>
  <conditionalFormatting sqref="BU101">
    <cfRule type="cellIs" dxfId="1" priority="11" operator="equal">
      <formula>"否"</formula>
    </cfRule>
  </conditionalFormatting>
  <conditionalFormatting sqref="BV101">
    <cfRule type="cellIs" dxfId="1" priority="9" operator="equal">
      <formula>"否"</formula>
    </cfRule>
  </conditionalFormatting>
  <conditionalFormatting sqref="BP102:BT102">
    <cfRule type="cellIs" dxfId="1" priority="29" operator="equal">
      <formula>"否"</formula>
    </cfRule>
  </conditionalFormatting>
  <conditionalFormatting sqref="BP103:BT103">
    <cfRule type="cellIs" dxfId="1" priority="27" operator="equal">
      <formula>"否"</formula>
    </cfRule>
  </conditionalFormatting>
  <conditionalFormatting sqref="BP104:BT104">
    <cfRule type="cellIs" dxfId="1" priority="26" operator="equal">
      <formula>"否"</formula>
    </cfRule>
  </conditionalFormatting>
  <conditionalFormatting sqref="BP105:BT105">
    <cfRule type="cellIs" dxfId="1" priority="25" operator="equal">
      <formula>"否"</formula>
    </cfRule>
  </conditionalFormatting>
  <conditionalFormatting sqref="BP106:BT106">
    <cfRule type="cellIs" dxfId="1" priority="24" operator="equal">
      <formula>"否"</formula>
    </cfRule>
  </conditionalFormatting>
  <conditionalFormatting sqref="BP107:BT107">
    <cfRule type="cellIs" dxfId="1" priority="23" operator="equal">
      <formula>"否"</formula>
    </cfRule>
  </conditionalFormatting>
  <conditionalFormatting sqref="B69:B70">
    <cfRule type="duplicateValues" dxfId="0" priority="109"/>
    <cfRule type="duplicateValues" dxfId="0" priority="108"/>
    <cfRule type="duplicateValues" dxfId="0" priority="107"/>
  </conditionalFormatting>
  <conditionalFormatting sqref="B108:B113">
    <cfRule type="duplicateValues" dxfId="0" priority="106"/>
    <cfRule type="duplicateValues" dxfId="0" priority="105"/>
  </conditionalFormatting>
  <conditionalFormatting sqref="AW8:AW107">
    <cfRule type="cellIs" dxfId="1" priority="28" operator="equal">
      <formula>"否"</formula>
    </cfRule>
  </conditionalFormatting>
  <conditionalFormatting sqref="CA98:CA107">
    <cfRule type="cellIs" dxfId="1" priority="70" operator="equal">
      <formula>"否"</formula>
    </cfRule>
  </conditionalFormatting>
  <conditionalFormatting sqref="CD42:CD45">
    <cfRule type="cellIs" dxfId="1" priority="45" operator="equal">
      <formula>"否"</formula>
    </cfRule>
  </conditionalFormatting>
  <conditionalFormatting sqref="CD98:CD107">
    <cfRule type="cellIs" dxfId="1" priority="66" operator="equal">
      <formula>"否"</formula>
    </cfRule>
  </conditionalFormatting>
  <conditionalFormatting sqref="CG43:CG45">
    <cfRule type="cellIs" dxfId="1" priority="44" operator="equal">
      <formula>"否"</formula>
    </cfRule>
  </conditionalFormatting>
  <conditionalFormatting sqref="CG98:CG107">
    <cfRule type="cellIs" dxfId="1" priority="62" operator="equal">
      <formula>"否"</formula>
    </cfRule>
  </conditionalFormatting>
  <conditionalFormatting sqref="CJ43:CJ45">
    <cfRule type="cellIs" dxfId="1" priority="43" operator="equal">
      <formula>"否"</formula>
    </cfRule>
  </conditionalFormatting>
  <conditionalFormatting sqref="CJ98:CJ107">
    <cfRule type="cellIs" dxfId="1" priority="58" operator="equal">
      <formula>"否"</formula>
    </cfRule>
  </conditionalFormatting>
  <conditionalFormatting sqref="CM98:CM107">
    <cfRule type="cellIs" dxfId="1" priority="54" operator="equal">
      <formula>"否"</formula>
    </cfRule>
  </conditionalFormatting>
  <conditionalFormatting sqref="CP98:CP107">
    <cfRule type="cellIs" dxfId="1" priority="50" operator="equal">
      <formula>"否"</formula>
    </cfRule>
  </conditionalFormatting>
  <conditionalFormatting sqref="B1:B37 B108:B116 B118:B1048576 B60:B72 B39:B43 B45:B58">
    <cfRule type="duplicateValues" dxfId="0" priority="104"/>
  </conditionalFormatting>
  <conditionalFormatting sqref="B1:B58 B118:B1048576 B81:B116 B60:B79">
    <cfRule type="duplicateValues" dxfId="0" priority="92"/>
  </conditionalFormatting>
  <conditionalFormatting sqref="B1:B79 B81:B1048576">
    <cfRule type="duplicateValues" dxfId="0" priority="86"/>
    <cfRule type="duplicateValues" dxfId="0" priority="85"/>
    <cfRule type="duplicateValues" dxfId="0" priority="84"/>
  </conditionalFormatting>
  <conditionalFormatting sqref="B2:B37 B114:B116 B118:B1048576 B45:B58 B71:B72 B61:B65 B67:B68 B39:B43">
    <cfRule type="duplicateValues" dxfId="0" priority="117"/>
    <cfRule type="duplicateValues" dxfId="0" priority="116"/>
  </conditionalFormatting>
  <conditionalFormatting sqref="BJ8:BQ10 BJ60:BT75 BW60:BZ75 BJ76:BZ76 BJ77:BT79 BW77:BZ79 BJ11:BT12 BW8:BZ51 BJ81:BT97 BW81:BZ97 BJ39:BT51 BJ52:BZ52 BJ53:BT58 BW53:BZ58 BJ13:BQ13 BJ36:BQ38 BJ14:BT16 BJ35:BT35 BJ31:BQ34 BJ17:BQ17 BJ27:BT30 BJ18:BT25 BJ26:BQ26 CH60:CI79 CK81:CL97 CH81:CI97 CE81:CF97 CB81:CC97 CK98 CN81:CN97 CB60:CC79 CK60:CL79 CE8:CF58 CH8:CI58 CB8:CC58 CK8:CL58 CN8:CN58 CN60:CN79 CE60:CF79">
    <cfRule type="cellIs" dxfId="1" priority="93" operator="equal">
      <formula>"否"</formula>
    </cfRule>
  </conditionalFormatting>
  <conditionalFormatting sqref="BU8 BU11:BU12 BU14:BU16 BU18:BU31 BU39:BU51 BU53:BU75 BU77:BU98 BU102:BU107 BU35 BU100">
    <cfRule type="cellIs" dxfId="1" priority="2" operator="equal">
      <formula>"否"</formula>
    </cfRule>
  </conditionalFormatting>
  <conditionalFormatting sqref="BV8 BV11:BV12 BV14:BV16 BV18:BV31 BV39:BV51 BV53:BV75 BV77:BV98 BV102:BV107 BV35 BV100">
    <cfRule type="cellIs" dxfId="1" priority="1" operator="equal">
      <formula>"否"</formula>
    </cfRule>
  </conditionalFormatting>
  <conditionalFormatting sqref="CA8:CA58 CA81:CA97 CA60:CA79">
    <cfRule type="cellIs" dxfId="1" priority="73" operator="equal">
      <formula>"否"</formula>
    </cfRule>
  </conditionalFormatting>
  <conditionalFormatting sqref="CD8:CD38 CD46:CD48 CD50 CD52 CD54:CD58 CD60:CD79 CD81:CD97 CD41">
    <cfRule type="cellIs" dxfId="1" priority="69" operator="equal">
      <formula>"否"</formula>
    </cfRule>
  </conditionalFormatting>
  <conditionalFormatting sqref="CG8:CG39 CG46:CG48 CG50:CG52 CG54:CG58 CG60:CG77 CG81:CG97 CG41">
    <cfRule type="cellIs" dxfId="1" priority="65" operator="equal">
      <formula>"否"</formula>
    </cfRule>
  </conditionalFormatting>
  <conditionalFormatting sqref="CJ8:CJ38 CJ46:CJ48 CJ50:CJ58 CJ60:CJ77 CJ81:CJ97 CJ79 CJ41">
    <cfRule type="cellIs" dxfId="1" priority="61" operator="equal">
      <formula>"否"</formula>
    </cfRule>
  </conditionalFormatting>
  <conditionalFormatting sqref="CM8:CM58 CM81:CM97 CM60:CM79">
    <cfRule type="cellIs" dxfId="1" priority="57" operator="equal">
      <formula>"否"</formula>
    </cfRule>
  </conditionalFormatting>
  <conditionalFormatting sqref="CP8:CP58 CP81:CP97 CP60:CP79">
    <cfRule type="cellIs" dxfId="1" priority="53" operator="equal">
      <formula>"否"</formula>
    </cfRule>
  </conditionalFormatting>
  <conditionalFormatting sqref="BU10 BU32:BU34 BU36:BU37">
    <cfRule type="cellIs" dxfId="1" priority="19" operator="equal">
      <formula>"否"</formula>
    </cfRule>
  </conditionalFormatting>
  <conditionalFormatting sqref="BJ59:BT59 BW59:BZ59 CN59 CK59:CL59 CH59:CI59 CE59:CF59 CB59:CC59">
    <cfRule type="cellIs" dxfId="1" priority="88" operator="equal">
      <formula>"否"</formula>
    </cfRule>
  </conditionalFormatting>
  <conditionalFormatting sqref="B62:B65 B71:B72">
    <cfRule type="duplicateValues" dxfId="0" priority="118"/>
  </conditionalFormatting>
  <conditionalFormatting sqref="B73:B79 B81:B107">
    <cfRule type="duplicateValues" dxfId="0" priority="97"/>
    <cfRule type="duplicateValues" dxfId="0" priority="96"/>
    <cfRule type="duplicateValues" dxfId="0" priority="95"/>
    <cfRule type="duplicateValues" dxfId="0" priority="94"/>
  </conditionalFormatting>
  <conditionalFormatting sqref="BJ80:BT80 BW80:BZ80 CB80:CC80 CE80:CF80 CH80:CI80 CK80:CL80 CN80">
    <cfRule type="cellIs" dxfId="1" priority="79" operator="equal">
      <formula>"否"</formula>
    </cfRule>
  </conditionalFormatting>
  <conditionalFormatting sqref="BJ98:BO98 BJ99:BP99 BJ102:BO107 BJ100:BT100 BJ101:BP101 BW98:BZ107 CB98:CC107 CE98:CF107 CN98:CN107 CH98:CI107 CK99:CL107 CL98">
    <cfRule type="cellIs" dxfId="1" priority="74" operator="equal">
      <formula>"否"</formula>
    </cfRule>
  </conditionalFormatting>
  <dataValidations count="2">
    <dataValidation allowBlank="1" showInputMessage="1" showErrorMessage="1" sqref="AM6 AO6:AR6 BI6 AM7 AO7:AR7 BI7 AM4:AM5 BI4:BI5 AO4:AR5"/>
    <dataValidation type="list" allowBlank="1" showInputMessage="1" showErrorMessage="1" sqref="V2:V3">
      <formula1>"农林水利生态,工业,基础设施,交通,商贸流通,社会事业,文化旅游,房地产"</formula1>
    </dataValidation>
  </dataValidations>
  <printOptions horizontalCentered="1"/>
  <pageMargins left="0.448611111111111" right="0.448611111111111" top="0.554861111111111" bottom="0.554861111111111" header="0.298611111111111" footer="0.298611111111111"/>
  <pageSetup paperSize="9" scale="1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P32"/>
  <sheetViews>
    <sheetView view="pageBreakPreview" zoomScale="85" zoomScaleNormal="70" workbookViewId="0">
      <pane xSplit="4" ySplit="6" topLeftCell="E7" activePane="bottomRight" state="frozenSplit"/>
      <selection/>
      <selection pane="topRight"/>
      <selection pane="bottomLeft"/>
      <selection pane="bottomRight" activeCell="H16" sqref="H16"/>
    </sheetView>
  </sheetViews>
  <sheetFormatPr defaultColWidth="9" defaultRowHeight="13.5"/>
  <cols>
    <col min="1" max="1" width="7.5" style="66" customWidth="1"/>
    <col min="2" max="2" width="17.25" style="66" customWidth="1"/>
    <col min="3" max="3" width="16.1333333333333" style="66" hidden="1" customWidth="1" outlineLevel="1"/>
    <col min="4" max="4" width="11.75" style="66" customWidth="1" collapsed="1"/>
    <col min="5" max="6" width="9" style="66" customWidth="1"/>
    <col min="7" max="7" width="9" style="66" hidden="1" customWidth="1" outlineLevel="1"/>
    <col min="8" max="8" width="11.5" style="66" hidden="1" customWidth="1" outlineLevel="1"/>
    <col min="9" max="11" width="9.38333333333333" style="66" hidden="1" customWidth="1" outlineLevel="1"/>
    <col min="12" max="15" width="9" style="66" hidden="1" customWidth="1" outlineLevel="1"/>
    <col min="16" max="17" width="9" style="66" hidden="1" customWidth="1" outlineLevel="1" collapsed="1"/>
    <col min="18" max="21" width="9" style="66" hidden="1" customWidth="1" outlineLevel="1"/>
    <col min="22" max="22" width="11.3833333333333" style="66" hidden="1" customWidth="1" collapsed="1"/>
    <col min="23" max="24" width="9" style="66" hidden="1" customWidth="1" outlineLevel="1"/>
    <col min="25" max="25" width="12.5" style="66" customWidth="1" collapsed="1"/>
    <col min="26" max="26" width="10.25" style="66" customWidth="1"/>
    <col min="27" max="27" width="10.25" style="66" hidden="1" customWidth="1" outlineLevel="1"/>
    <col min="28" max="28" width="9" style="66" hidden="1" customWidth="1" outlineLevel="1"/>
    <col min="29" max="29" width="9" style="66" customWidth="1" collapsed="1"/>
    <col min="30" max="30" width="15.75" style="66" hidden="1" customWidth="1" outlineLevel="1"/>
    <col min="31" max="32" width="10.6333333333333" style="66" hidden="1" customWidth="1" outlineLevel="1"/>
    <col min="33" max="33" width="27.5" style="66" customWidth="1" collapsed="1"/>
    <col min="34" max="34" width="13.25" style="66" hidden="1" customWidth="1" outlineLevel="1"/>
    <col min="35" max="35" width="9" style="66" hidden="1" customWidth="1" outlineLevel="1"/>
    <col min="36" max="36" width="12.6333333333333" style="66" hidden="1" customWidth="1" outlineLevel="1"/>
    <col min="37" max="37" width="9" style="66" hidden="1" customWidth="1" outlineLevel="1" collapsed="1"/>
    <col min="38" max="38" width="12.6333333333333" style="66" hidden="1" customWidth="1" outlineLevel="1"/>
    <col min="39" max="44" width="9" style="66" hidden="1" customWidth="1" outlineLevel="1"/>
    <col min="45" max="45" width="8.08333333333333" style="66" hidden="1" customWidth="1" outlineLevel="1" collapsed="1"/>
    <col min="46" max="46" width="8.08333333333333" style="66" hidden="1" customWidth="1" outlineLevel="1"/>
    <col min="47" max="48" width="29.2583333333333" style="66" hidden="1" customWidth="1" outlineLevel="1"/>
    <col min="49" max="49" width="8.08333333333333" style="66" customWidth="1" collapsed="1"/>
    <col min="50" max="50" width="36.3583333333333" style="66" customWidth="1"/>
    <col min="51" max="51" width="26.6333333333333" style="66" hidden="1" customWidth="1" outlineLevel="1"/>
    <col min="52" max="52" width="14.6333333333333" style="66" customWidth="1" collapsed="1"/>
    <col min="53" max="53" width="25.5833333333333" style="66" customWidth="1"/>
    <col min="54" max="59" width="8.925" style="66" customWidth="1"/>
    <col min="60" max="60" width="13.2166666666667" style="66" customWidth="1"/>
    <col min="61" max="62" width="11.1333333333333" style="66" customWidth="1"/>
    <col min="63" max="63" width="28.3833333333333" style="66" customWidth="1"/>
    <col min="64" max="66" width="9" style="66" customWidth="1"/>
    <col min="67" max="67" width="10.3833333333333" style="66" customWidth="1"/>
    <col min="68" max="70" width="9" style="66" customWidth="1"/>
    <col min="71" max="16384" width="9" style="66"/>
  </cols>
  <sheetData>
    <row r="1" s="66" customFormat="1" ht="23.1" customHeight="1" spans="1:2">
      <c r="A1" s="103" t="s">
        <v>297</v>
      </c>
      <c r="B1" s="103"/>
    </row>
    <row r="2" s="64" customFormat="1" ht="38" customHeight="1" spans="1:60">
      <c r="A2" s="69" t="s">
        <v>1014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row>
    <row r="3" s="64" customFormat="1" ht="18" hidden="1" customHeight="1" outlineLevel="1" spans="1:62">
      <c r="A3" s="69"/>
      <c r="B3" s="69"/>
      <c r="C3" s="69"/>
      <c r="D3" s="69"/>
      <c r="E3" s="69"/>
      <c r="F3" s="69"/>
      <c r="G3" s="69"/>
      <c r="H3" s="69"/>
      <c r="I3" s="69"/>
      <c r="J3" s="69"/>
      <c r="K3" s="69"/>
      <c r="L3" s="69"/>
      <c r="M3" s="69"/>
      <c r="N3" s="69"/>
      <c r="O3" s="69"/>
      <c r="P3" s="69"/>
      <c r="Q3" s="69"/>
      <c r="R3" s="69"/>
      <c r="S3" s="77"/>
      <c r="T3" s="77"/>
      <c r="U3" s="75">
        <f>(Y20-V3)/V3</f>
        <v>-0.999961778334375</v>
      </c>
      <c r="V3" s="76">
        <v>6321597.87</v>
      </c>
      <c r="W3" s="69"/>
      <c r="X3" s="69"/>
      <c r="Y3" s="77">
        <f>SUBTOTAL(9,Y7:Y19)/10000</f>
        <v>241.622</v>
      </c>
      <c r="Z3" s="77">
        <f>SUBTOTAL(9,Z7:Z19)/10000</f>
        <v>105.1</v>
      </c>
      <c r="AA3" s="77"/>
      <c r="AB3" s="69"/>
      <c r="AC3" s="77"/>
      <c r="AD3" s="69"/>
      <c r="AE3" s="79">
        <f>300.4/Z3</f>
        <v>2.85823025689819</v>
      </c>
      <c r="AF3" s="69"/>
      <c r="AG3" s="81">
        <v>2977063.55</v>
      </c>
      <c r="AH3" s="75">
        <f>(Z20-AG3)/AG3</f>
        <v>-0.999964696756305</v>
      </c>
      <c r="AI3" s="69"/>
      <c r="AJ3" s="69"/>
      <c r="AK3" s="69"/>
      <c r="AL3" s="69">
        <v>60.5</v>
      </c>
      <c r="AM3" s="69"/>
      <c r="AN3" s="69"/>
      <c r="AO3" s="69"/>
      <c r="AP3" s="69"/>
      <c r="AQ3" s="69"/>
      <c r="AR3" s="69"/>
      <c r="AZ3" s="69"/>
      <c r="BA3" s="69"/>
      <c r="BB3" s="69"/>
      <c r="BC3" s="69"/>
      <c r="BD3" s="69"/>
      <c r="BE3" s="69"/>
      <c r="BF3" s="69"/>
      <c r="BG3" s="69"/>
      <c r="BH3" s="69"/>
      <c r="BI3" s="64">
        <v>24.3</v>
      </c>
      <c r="BJ3" s="64">
        <f>AL3-BI3</f>
        <v>36.2</v>
      </c>
    </row>
    <row r="4" s="65" customFormat="1" ht="28" customHeight="1" collapsed="1" spans="1:60">
      <c r="A4" s="71" t="s">
        <v>2</v>
      </c>
      <c r="B4" s="71" t="s">
        <v>3</v>
      </c>
      <c r="C4" s="71" t="s">
        <v>298</v>
      </c>
      <c r="D4" s="71" t="s">
        <v>299</v>
      </c>
      <c r="E4" s="71" t="s">
        <v>300</v>
      </c>
      <c r="F4" s="71" t="s">
        <v>301</v>
      </c>
      <c r="G4" s="71" t="s">
        <v>4</v>
      </c>
      <c r="H4" s="71" t="s">
        <v>303</v>
      </c>
      <c r="I4" s="71" t="s">
        <v>304</v>
      </c>
      <c r="J4" s="71" t="s">
        <v>305</v>
      </c>
      <c r="K4" s="71" t="s">
        <v>5</v>
      </c>
      <c r="L4" s="71" t="s">
        <v>306</v>
      </c>
      <c r="M4" s="71" t="s">
        <v>307</v>
      </c>
      <c r="N4" s="71" t="s">
        <v>308</v>
      </c>
      <c r="O4" s="71" t="s">
        <v>309</v>
      </c>
      <c r="P4" s="71" t="s">
        <v>310</v>
      </c>
      <c r="Q4" s="71" t="s">
        <v>311</v>
      </c>
      <c r="R4" s="71" t="s">
        <v>312</v>
      </c>
      <c r="S4" s="71" t="s">
        <v>313</v>
      </c>
      <c r="T4" s="71" t="s">
        <v>314</v>
      </c>
      <c r="U4" s="71" t="s">
        <v>315</v>
      </c>
      <c r="V4" s="71" t="s">
        <v>6</v>
      </c>
      <c r="W4" s="71" t="s">
        <v>316</v>
      </c>
      <c r="X4" s="71" t="s">
        <v>317</v>
      </c>
      <c r="Y4" s="80" t="s">
        <v>7</v>
      </c>
      <c r="Z4" s="80" t="s">
        <v>8</v>
      </c>
      <c r="AA4" s="80" t="s">
        <v>318</v>
      </c>
      <c r="AB4" s="71" t="s">
        <v>319</v>
      </c>
      <c r="AC4" s="71" t="s">
        <v>9</v>
      </c>
      <c r="AD4" s="71" t="s">
        <v>991</v>
      </c>
      <c r="AE4" s="71" t="s">
        <v>321</v>
      </c>
      <c r="AF4" s="71" t="s">
        <v>322</v>
      </c>
      <c r="AG4" s="71" t="s">
        <v>10</v>
      </c>
      <c r="AH4" s="71" t="s">
        <v>11</v>
      </c>
      <c r="AI4" s="71" t="s">
        <v>323</v>
      </c>
      <c r="AJ4" s="71" t="s">
        <v>324</v>
      </c>
      <c r="AK4" s="71" t="s">
        <v>325</v>
      </c>
      <c r="AL4" s="71" t="s">
        <v>326</v>
      </c>
      <c r="AM4" s="80" t="s">
        <v>327</v>
      </c>
      <c r="AN4" s="80"/>
      <c r="AO4" s="80" t="s">
        <v>328</v>
      </c>
      <c r="AP4" s="80" t="s">
        <v>329</v>
      </c>
      <c r="AQ4" s="80" t="s">
        <v>330</v>
      </c>
      <c r="AR4" s="80" t="s">
        <v>331</v>
      </c>
      <c r="AS4" s="71" t="s">
        <v>332</v>
      </c>
      <c r="AT4" s="71" t="s">
        <v>333</v>
      </c>
      <c r="AU4" s="71" t="s">
        <v>334</v>
      </c>
      <c r="AV4" s="71" t="s">
        <v>335</v>
      </c>
      <c r="AW4" s="71" t="s">
        <v>336</v>
      </c>
      <c r="AX4" s="71" t="s">
        <v>338</v>
      </c>
      <c r="AY4" s="71" t="s">
        <v>339</v>
      </c>
      <c r="AZ4" s="105" t="s">
        <v>341</v>
      </c>
      <c r="BA4" s="116"/>
      <c r="BB4" s="116"/>
      <c r="BC4" s="116"/>
      <c r="BD4" s="116"/>
      <c r="BE4" s="116"/>
      <c r="BF4" s="116"/>
      <c r="BG4" s="116"/>
      <c r="BH4" s="106"/>
    </row>
    <row r="5" s="65" customFormat="1" ht="28" customHeight="1" spans="1:60">
      <c r="A5" s="71"/>
      <c r="B5" s="71"/>
      <c r="C5" s="71"/>
      <c r="D5" s="71"/>
      <c r="E5" s="71"/>
      <c r="F5" s="71"/>
      <c r="G5" s="71"/>
      <c r="H5" s="71"/>
      <c r="I5" s="71"/>
      <c r="J5" s="71"/>
      <c r="K5" s="71"/>
      <c r="L5" s="71"/>
      <c r="M5" s="71"/>
      <c r="N5" s="71"/>
      <c r="O5" s="71"/>
      <c r="P5" s="71"/>
      <c r="Q5" s="71"/>
      <c r="R5" s="71"/>
      <c r="S5" s="71"/>
      <c r="T5" s="71"/>
      <c r="U5" s="71"/>
      <c r="V5" s="71"/>
      <c r="W5" s="71"/>
      <c r="X5" s="71"/>
      <c r="Y5" s="80"/>
      <c r="Z5" s="80"/>
      <c r="AA5" s="80"/>
      <c r="AB5" s="71"/>
      <c r="AC5" s="71"/>
      <c r="AD5" s="71"/>
      <c r="AE5" s="71"/>
      <c r="AF5" s="71"/>
      <c r="AG5" s="71"/>
      <c r="AH5" s="71"/>
      <c r="AI5" s="71"/>
      <c r="AJ5" s="71"/>
      <c r="AK5" s="71"/>
      <c r="AL5" s="71"/>
      <c r="AM5" s="80"/>
      <c r="AN5" s="80"/>
      <c r="AO5" s="80"/>
      <c r="AP5" s="80"/>
      <c r="AQ5" s="80"/>
      <c r="AR5" s="80"/>
      <c r="AS5" s="71"/>
      <c r="AT5" s="71"/>
      <c r="AU5" s="71"/>
      <c r="AV5" s="71"/>
      <c r="AW5" s="71"/>
      <c r="AX5" s="71"/>
      <c r="AY5" s="71"/>
      <c r="AZ5" s="104" t="s">
        <v>353</v>
      </c>
      <c r="BA5" s="71" t="s">
        <v>354</v>
      </c>
      <c r="BB5" s="105" t="s">
        <v>355</v>
      </c>
      <c r="BC5" s="116"/>
      <c r="BD5" s="116"/>
      <c r="BE5" s="116"/>
      <c r="BF5" s="116"/>
      <c r="BG5" s="106"/>
      <c r="BH5" s="71" t="s">
        <v>356</v>
      </c>
    </row>
    <row r="6" s="65" customFormat="1" ht="63" customHeight="1" outlineLevel="1" spans="1:61">
      <c r="A6" s="71"/>
      <c r="B6" s="71"/>
      <c r="C6" s="71"/>
      <c r="D6" s="71"/>
      <c r="E6" s="71"/>
      <c r="F6" s="71"/>
      <c r="G6" s="71"/>
      <c r="H6" s="71"/>
      <c r="I6" s="71"/>
      <c r="J6" s="71"/>
      <c r="K6" s="71"/>
      <c r="L6" s="71"/>
      <c r="M6" s="71"/>
      <c r="N6" s="71"/>
      <c r="O6" s="71"/>
      <c r="P6" s="71"/>
      <c r="Q6" s="71"/>
      <c r="R6" s="71"/>
      <c r="S6" s="71"/>
      <c r="T6" s="71"/>
      <c r="U6" s="71"/>
      <c r="V6" s="71"/>
      <c r="W6" s="71"/>
      <c r="X6" s="71"/>
      <c r="Y6" s="80"/>
      <c r="Z6" s="80"/>
      <c r="AA6" s="80"/>
      <c r="AB6" s="71"/>
      <c r="AC6" s="71"/>
      <c r="AD6" s="71"/>
      <c r="AE6" s="71"/>
      <c r="AF6" s="71"/>
      <c r="AG6" s="71"/>
      <c r="AH6" s="71"/>
      <c r="AI6" s="71"/>
      <c r="AJ6" s="71"/>
      <c r="AK6" s="71"/>
      <c r="AL6" s="71"/>
      <c r="AM6" s="80" t="s">
        <v>361</v>
      </c>
      <c r="AN6" s="71" t="s">
        <v>362</v>
      </c>
      <c r="AO6" s="80"/>
      <c r="AP6" s="80"/>
      <c r="AQ6" s="80"/>
      <c r="AR6" s="80"/>
      <c r="AS6" s="71"/>
      <c r="AT6" s="71"/>
      <c r="AU6" s="71"/>
      <c r="AV6" s="71"/>
      <c r="AW6" s="71"/>
      <c r="AX6" s="71"/>
      <c r="AY6" s="71"/>
      <c r="AZ6" s="107"/>
      <c r="BA6" s="117"/>
      <c r="BB6" s="71" t="s">
        <v>368</v>
      </c>
      <c r="BC6" s="71" t="s">
        <v>363</v>
      </c>
      <c r="BD6" s="71" t="s">
        <v>364</v>
      </c>
      <c r="BE6" s="71" t="s">
        <v>365</v>
      </c>
      <c r="BF6" s="71" t="s">
        <v>366</v>
      </c>
      <c r="BG6" s="71" t="s">
        <v>367</v>
      </c>
      <c r="BH6" s="117"/>
      <c r="BI6" s="65" t="s">
        <v>372</v>
      </c>
    </row>
    <row r="7" s="66" customFormat="1" ht="77.1" customHeight="1" spans="1:63">
      <c r="A7" s="73">
        <v>1</v>
      </c>
      <c r="B7" s="73" t="s">
        <v>690</v>
      </c>
      <c r="C7" s="74" t="s">
        <v>691</v>
      </c>
      <c r="D7" s="74" t="s">
        <v>374</v>
      </c>
      <c r="E7" s="73" t="s">
        <v>503</v>
      </c>
      <c r="F7" s="73" t="s">
        <v>398</v>
      </c>
      <c r="G7" s="73" t="s">
        <v>20</v>
      </c>
      <c r="H7" s="73">
        <v>202303</v>
      </c>
      <c r="I7" s="73">
        <v>202401</v>
      </c>
      <c r="J7" s="73">
        <v>202512</v>
      </c>
      <c r="K7" s="73" t="s">
        <v>14</v>
      </c>
      <c r="L7" s="73"/>
      <c r="M7" s="73" t="s">
        <v>379</v>
      </c>
      <c r="N7" s="73" t="s">
        <v>377</v>
      </c>
      <c r="O7" s="73" t="s">
        <v>378</v>
      </c>
      <c r="P7" s="73" t="s">
        <v>379</v>
      </c>
      <c r="Q7" s="73"/>
      <c r="R7" s="73" t="s">
        <v>380</v>
      </c>
      <c r="S7" s="73" t="s">
        <v>379</v>
      </c>
      <c r="T7" s="73" t="s">
        <v>386</v>
      </c>
      <c r="U7" s="73"/>
      <c r="V7" s="73" t="s">
        <v>15</v>
      </c>
      <c r="W7" s="73"/>
      <c r="X7" s="73"/>
      <c r="Y7" s="73">
        <v>220000</v>
      </c>
      <c r="Z7" s="73">
        <v>150000</v>
      </c>
      <c r="AA7" s="73">
        <f>3.5*11</f>
        <v>38.5</v>
      </c>
      <c r="AB7" s="73"/>
      <c r="AC7" s="73" t="s">
        <v>129</v>
      </c>
      <c r="AD7" s="73"/>
      <c r="AE7" s="73" t="s">
        <v>559</v>
      </c>
      <c r="AF7" s="73" t="s">
        <v>382</v>
      </c>
      <c r="AG7" s="73" t="s">
        <v>692</v>
      </c>
      <c r="AH7" s="73" t="s">
        <v>157</v>
      </c>
      <c r="AI7" s="73"/>
      <c r="AJ7" s="73"/>
      <c r="AK7" s="74" t="s">
        <v>604</v>
      </c>
      <c r="AL7" s="74">
        <v>18686155174</v>
      </c>
      <c r="AM7" s="74"/>
      <c r="AN7" s="74"/>
      <c r="AO7" s="74"/>
      <c r="AP7" s="74"/>
      <c r="AQ7" s="74"/>
      <c r="AR7" s="74"/>
      <c r="AS7" s="83" t="s">
        <v>379</v>
      </c>
      <c r="AT7" s="83" t="s">
        <v>379</v>
      </c>
      <c r="AU7" s="83" t="s">
        <v>693</v>
      </c>
      <c r="AV7" s="83" t="s">
        <v>379</v>
      </c>
      <c r="AW7" s="83" t="s">
        <v>386</v>
      </c>
      <c r="AX7" s="118" t="s">
        <v>1015</v>
      </c>
      <c r="AY7" s="118" t="s">
        <v>696</v>
      </c>
      <c r="AZ7" s="73" t="s">
        <v>698</v>
      </c>
      <c r="BA7" s="73" t="s">
        <v>390</v>
      </c>
      <c r="BB7" s="74" t="s">
        <v>391</v>
      </c>
      <c r="BC7" s="73" t="s">
        <v>392</v>
      </c>
      <c r="BD7" s="73" t="s">
        <v>392</v>
      </c>
      <c r="BE7" s="73" t="s">
        <v>392</v>
      </c>
      <c r="BF7" s="73" t="s">
        <v>392</v>
      </c>
      <c r="BG7" s="73" t="s">
        <v>392</v>
      </c>
      <c r="BH7" s="118"/>
      <c r="BI7" s="112" t="s">
        <v>386</v>
      </c>
      <c r="BK7" s="89" t="e">
        <f>(Z4-AG4)/AG4</f>
        <v>#VALUE!</v>
      </c>
    </row>
    <row r="8" s="66" customFormat="1" ht="77.1" customHeight="1" spans="1:68">
      <c r="A8" s="73">
        <v>2</v>
      </c>
      <c r="B8" s="73" t="s">
        <v>700</v>
      </c>
      <c r="C8" s="74" t="s">
        <v>557</v>
      </c>
      <c r="D8" s="74" t="s">
        <v>374</v>
      </c>
      <c r="E8" s="73" t="s">
        <v>503</v>
      </c>
      <c r="F8" s="73" t="s">
        <v>398</v>
      </c>
      <c r="G8" s="73">
        <v>2024</v>
      </c>
      <c r="H8" s="73"/>
      <c r="I8" s="73">
        <v>202404</v>
      </c>
      <c r="J8" s="73">
        <v>202412</v>
      </c>
      <c r="K8" s="73" t="s">
        <v>14</v>
      </c>
      <c r="L8" s="73"/>
      <c r="M8" s="73"/>
      <c r="N8" s="73" t="s">
        <v>377</v>
      </c>
      <c r="O8" s="73" t="s">
        <v>378</v>
      </c>
      <c r="P8" s="73" t="s">
        <v>379</v>
      </c>
      <c r="Q8" s="73"/>
      <c r="R8" s="73" t="s">
        <v>380</v>
      </c>
      <c r="S8" s="73" t="s">
        <v>379</v>
      </c>
      <c r="T8" s="73" t="s">
        <v>386</v>
      </c>
      <c r="U8" s="73"/>
      <c r="V8" s="73" t="s">
        <v>15</v>
      </c>
      <c r="W8" s="73"/>
      <c r="X8" s="73"/>
      <c r="Y8" s="73">
        <v>50000</v>
      </c>
      <c r="Z8" s="73">
        <v>50000</v>
      </c>
      <c r="AA8" s="73" t="s">
        <v>447</v>
      </c>
      <c r="AB8" s="73"/>
      <c r="AC8" s="73" t="s">
        <v>129</v>
      </c>
      <c r="AD8" s="73"/>
      <c r="AE8" s="73" t="s">
        <v>559</v>
      </c>
      <c r="AF8" s="73" t="s">
        <v>560</v>
      </c>
      <c r="AG8" s="73" t="s">
        <v>701</v>
      </c>
      <c r="AH8" s="73" t="s">
        <v>157</v>
      </c>
      <c r="AI8" s="73"/>
      <c r="AJ8" s="73"/>
      <c r="AK8" s="74" t="s">
        <v>604</v>
      </c>
      <c r="AL8" s="74">
        <v>18686155174</v>
      </c>
      <c r="AM8" s="74"/>
      <c r="AN8" s="74"/>
      <c r="AO8" s="74"/>
      <c r="AP8" s="74"/>
      <c r="AQ8" s="74"/>
      <c r="AR8" s="74"/>
      <c r="AS8" s="83" t="s">
        <v>379</v>
      </c>
      <c r="AT8" s="83" t="s">
        <v>386</v>
      </c>
      <c r="AU8" s="83" t="s">
        <v>693</v>
      </c>
      <c r="AV8" s="83" t="s">
        <v>379</v>
      </c>
      <c r="AW8" s="83" t="s">
        <v>386</v>
      </c>
      <c r="AX8" s="118" t="s">
        <v>1016</v>
      </c>
      <c r="AY8" s="118" t="s">
        <v>703</v>
      </c>
      <c r="AZ8" s="73" t="s">
        <v>698</v>
      </c>
      <c r="BA8" s="73" t="s">
        <v>390</v>
      </c>
      <c r="BB8" s="74"/>
      <c r="BC8" s="73" t="s">
        <v>392</v>
      </c>
      <c r="BD8" s="73" t="s">
        <v>392</v>
      </c>
      <c r="BE8" s="73" t="s">
        <v>392</v>
      </c>
      <c r="BF8" s="73" t="s">
        <v>392</v>
      </c>
      <c r="BG8" s="73" t="s">
        <v>392</v>
      </c>
      <c r="BH8" s="118"/>
      <c r="BI8" s="112"/>
      <c r="BO8" s="87">
        <f>Y8/10000</f>
        <v>5</v>
      </c>
      <c r="BP8" s="87">
        <f>Z8/10000</f>
        <v>5</v>
      </c>
    </row>
    <row r="9" s="66" customFormat="1" ht="77.1" customHeight="1" spans="1:65">
      <c r="A9" s="73">
        <v>3</v>
      </c>
      <c r="B9" s="73" t="s">
        <v>242</v>
      </c>
      <c r="C9" s="73" t="s">
        <v>805</v>
      </c>
      <c r="D9" s="74" t="s">
        <v>482</v>
      </c>
      <c r="E9" s="73" t="s">
        <v>483</v>
      </c>
      <c r="F9" s="73" t="s">
        <v>484</v>
      </c>
      <c r="G9" s="73" t="s">
        <v>128</v>
      </c>
      <c r="H9" s="73"/>
      <c r="I9" s="73">
        <v>202404</v>
      </c>
      <c r="J9" s="73">
        <v>202612</v>
      </c>
      <c r="K9" s="73" t="s">
        <v>14</v>
      </c>
      <c r="L9" s="73"/>
      <c r="M9" s="73"/>
      <c r="N9" s="73" t="s">
        <v>485</v>
      </c>
      <c r="O9" s="73"/>
      <c r="P9" s="73"/>
      <c r="Q9" s="73"/>
      <c r="R9" s="73" t="s">
        <v>485</v>
      </c>
      <c r="S9" s="73"/>
      <c r="T9" s="73" t="s">
        <v>386</v>
      </c>
      <c r="U9" s="73"/>
      <c r="V9" s="73" t="s">
        <v>106</v>
      </c>
      <c r="W9" s="73"/>
      <c r="X9" s="73"/>
      <c r="Y9" s="73">
        <v>95000</v>
      </c>
      <c r="Z9" s="73">
        <v>30000</v>
      </c>
      <c r="AA9" s="73" t="s">
        <v>447</v>
      </c>
      <c r="AB9" s="73"/>
      <c r="AC9" s="73" t="s">
        <v>129</v>
      </c>
      <c r="AD9" s="73"/>
      <c r="AE9" s="73" t="s">
        <v>559</v>
      </c>
      <c r="AF9" s="73" t="s">
        <v>560</v>
      </c>
      <c r="AG9" s="73" t="s">
        <v>243</v>
      </c>
      <c r="AH9" s="73" t="s">
        <v>244</v>
      </c>
      <c r="AI9" s="73"/>
      <c r="AJ9" s="73"/>
      <c r="AK9" s="73" t="s">
        <v>806</v>
      </c>
      <c r="AL9" s="73">
        <v>17614728666</v>
      </c>
      <c r="AM9" s="73"/>
      <c r="AN9" s="73"/>
      <c r="AO9" s="73"/>
      <c r="AP9" s="74"/>
      <c r="AQ9" s="74"/>
      <c r="AR9" s="73"/>
      <c r="AS9" s="83"/>
      <c r="AT9" s="83"/>
      <c r="AU9" s="83" t="s">
        <v>807</v>
      </c>
      <c r="AV9" s="83" t="s">
        <v>379</v>
      </c>
      <c r="AW9" s="83" t="s">
        <v>386</v>
      </c>
      <c r="AX9" s="119" t="s">
        <v>1017</v>
      </c>
      <c r="AY9" s="118" t="s">
        <v>810</v>
      </c>
      <c r="AZ9" s="73" t="s">
        <v>811</v>
      </c>
      <c r="BA9" s="73" t="s">
        <v>390</v>
      </c>
      <c r="BB9" s="74" t="s">
        <v>391</v>
      </c>
      <c r="BC9" s="73" t="s">
        <v>394</v>
      </c>
      <c r="BD9" s="73" t="s">
        <v>394</v>
      </c>
      <c r="BE9" s="73" t="s">
        <v>394</v>
      </c>
      <c r="BF9" s="73" t="s">
        <v>394</v>
      </c>
      <c r="BG9" s="73" t="s">
        <v>394</v>
      </c>
      <c r="BH9" s="73"/>
      <c r="BI9" s="88"/>
      <c r="BJ9" s="88"/>
      <c r="BK9" s="88"/>
      <c r="BL9" s="88"/>
      <c r="BM9" s="88"/>
    </row>
    <row r="10" s="66" customFormat="1" ht="77.1" customHeight="1" spans="1:65">
      <c r="A10" s="73">
        <v>4</v>
      </c>
      <c r="B10" s="73" t="s">
        <v>251</v>
      </c>
      <c r="C10" s="74" t="s">
        <v>557</v>
      </c>
      <c r="D10" s="74" t="s">
        <v>482</v>
      </c>
      <c r="E10" s="73" t="s">
        <v>483</v>
      </c>
      <c r="F10" s="73" t="s">
        <v>484</v>
      </c>
      <c r="G10" s="73" t="s">
        <v>133</v>
      </c>
      <c r="H10" s="73"/>
      <c r="I10" s="73"/>
      <c r="J10" s="73">
        <v>202512</v>
      </c>
      <c r="K10" s="73" t="s">
        <v>14</v>
      </c>
      <c r="L10" s="73"/>
      <c r="M10" s="73"/>
      <c r="N10" s="73" t="s">
        <v>485</v>
      </c>
      <c r="O10" s="73"/>
      <c r="P10" s="73"/>
      <c r="Q10" s="73"/>
      <c r="R10" s="74" t="s">
        <v>485</v>
      </c>
      <c r="S10" s="73"/>
      <c r="T10" s="73" t="s">
        <v>386</v>
      </c>
      <c r="U10" s="73"/>
      <c r="V10" s="73" t="s">
        <v>106</v>
      </c>
      <c r="W10" s="73"/>
      <c r="X10" s="73"/>
      <c r="Y10" s="73">
        <v>10000</v>
      </c>
      <c r="Z10" s="73">
        <v>5000</v>
      </c>
      <c r="AA10" s="73" t="s">
        <v>447</v>
      </c>
      <c r="AB10" s="73"/>
      <c r="AC10" s="73" t="s">
        <v>129</v>
      </c>
      <c r="AD10" s="73"/>
      <c r="AE10" s="73" t="s">
        <v>569</v>
      </c>
      <c r="AF10" s="73"/>
      <c r="AG10" s="73" t="s">
        <v>252</v>
      </c>
      <c r="AH10" s="73" t="s">
        <v>253</v>
      </c>
      <c r="AI10" s="73"/>
      <c r="AJ10" s="73"/>
      <c r="AK10" s="73"/>
      <c r="AL10" s="73"/>
      <c r="AM10" s="73"/>
      <c r="AN10" s="73"/>
      <c r="AO10" s="73"/>
      <c r="AP10" s="74"/>
      <c r="AQ10" s="74"/>
      <c r="AR10" s="73"/>
      <c r="AS10" s="83"/>
      <c r="AT10" s="83"/>
      <c r="AU10" s="83" t="s">
        <v>833</v>
      </c>
      <c r="AV10" s="83" t="s">
        <v>379</v>
      </c>
      <c r="AW10" s="83" t="s">
        <v>386</v>
      </c>
      <c r="AX10" s="118" t="s">
        <v>1018</v>
      </c>
      <c r="AY10" s="118" t="s">
        <v>835</v>
      </c>
      <c r="AZ10" s="73" t="s">
        <v>836</v>
      </c>
      <c r="BA10" s="73" t="s">
        <v>390</v>
      </c>
      <c r="BB10" s="74" t="s">
        <v>391</v>
      </c>
      <c r="BC10" s="73" t="s">
        <v>392</v>
      </c>
      <c r="BD10" s="73" t="s">
        <v>392</v>
      </c>
      <c r="BE10" s="73" t="s">
        <v>392</v>
      </c>
      <c r="BF10" s="73" t="s">
        <v>392</v>
      </c>
      <c r="BG10" s="73" t="s">
        <v>392</v>
      </c>
      <c r="BH10" s="73"/>
      <c r="BI10" s="88"/>
      <c r="BJ10" s="88"/>
      <c r="BK10" s="88"/>
      <c r="BL10" s="88"/>
      <c r="BM10" s="88"/>
    </row>
    <row r="11" s="66" customFormat="1" ht="77.1" customHeight="1" spans="1:61">
      <c r="A11" s="73">
        <v>5</v>
      </c>
      <c r="B11" s="73" t="s">
        <v>91</v>
      </c>
      <c r="C11" s="74" t="s">
        <v>921</v>
      </c>
      <c r="D11" s="74" t="s">
        <v>374</v>
      </c>
      <c r="E11" s="73" t="s">
        <v>503</v>
      </c>
      <c r="F11" s="73" t="s">
        <v>406</v>
      </c>
      <c r="G11" s="73" t="s">
        <v>20</v>
      </c>
      <c r="H11" s="73">
        <v>202303</v>
      </c>
      <c r="I11" s="73">
        <v>202403</v>
      </c>
      <c r="J11" s="73">
        <v>202510</v>
      </c>
      <c r="K11" s="73" t="s">
        <v>14</v>
      </c>
      <c r="L11" s="73"/>
      <c r="M11" s="73"/>
      <c r="N11" s="73" t="s">
        <v>464</v>
      </c>
      <c r="O11" s="73" t="s">
        <v>465</v>
      </c>
      <c r="P11" s="73" t="s">
        <v>379</v>
      </c>
      <c r="Q11" s="73" t="s">
        <v>492</v>
      </c>
      <c r="R11" s="73" t="s">
        <v>466</v>
      </c>
      <c r="S11" s="73" t="s">
        <v>379</v>
      </c>
      <c r="T11" s="73" t="s">
        <v>386</v>
      </c>
      <c r="U11" s="73"/>
      <c r="V11" s="73" t="s">
        <v>57</v>
      </c>
      <c r="W11" s="73"/>
      <c r="X11" s="73"/>
      <c r="Y11" s="73">
        <v>10550</v>
      </c>
      <c r="Z11" s="73">
        <v>6000</v>
      </c>
      <c r="AA11" s="73">
        <v>1.5</v>
      </c>
      <c r="AB11" s="73"/>
      <c r="AC11" s="73" t="s">
        <v>16</v>
      </c>
      <c r="AD11" s="73"/>
      <c r="AE11" s="73" t="s">
        <v>559</v>
      </c>
      <c r="AF11" s="73" t="s">
        <v>382</v>
      </c>
      <c r="AG11" s="73" t="s">
        <v>92</v>
      </c>
      <c r="AH11" s="73" t="s">
        <v>93</v>
      </c>
      <c r="AI11" s="73"/>
      <c r="AJ11" s="73"/>
      <c r="AK11" s="74" t="s">
        <v>786</v>
      </c>
      <c r="AL11" s="74">
        <v>13484722390</v>
      </c>
      <c r="AM11" s="74">
        <v>160</v>
      </c>
      <c r="AN11" s="74"/>
      <c r="AO11" s="74"/>
      <c r="AP11" s="74"/>
      <c r="AQ11" s="74"/>
      <c r="AR11" s="74"/>
      <c r="AS11" s="74"/>
      <c r="AT11" s="74"/>
      <c r="AU11" s="74"/>
      <c r="AV11" s="74"/>
      <c r="AW11" s="74" t="s">
        <v>386</v>
      </c>
      <c r="AX11" s="118" t="s">
        <v>1019</v>
      </c>
      <c r="AY11" s="118" t="s">
        <v>745</v>
      </c>
      <c r="AZ11" s="73" t="s">
        <v>923</v>
      </c>
      <c r="BA11" s="73" t="s">
        <v>751</v>
      </c>
      <c r="BB11" s="74" t="s">
        <v>391</v>
      </c>
      <c r="BC11" s="73" t="s">
        <v>749</v>
      </c>
      <c r="BD11" s="73" t="s">
        <v>717</v>
      </c>
      <c r="BE11" s="73" t="s">
        <v>717</v>
      </c>
      <c r="BF11" s="73" t="s">
        <v>717</v>
      </c>
      <c r="BG11" s="73" t="s">
        <v>717</v>
      </c>
      <c r="BH11" s="73" t="s">
        <v>924</v>
      </c>
      <c r="BI11" s="74" t="s">
        <v>926</v>
      </c>
    </row>
    <row r="12" s="66" customFormat="1" ht="90.95" customHeight="1" spans="1:68">
      <c r="A12" s="73">
        <v>6</v>
      </c>
      <c r="B12" s="73" t="s">
        <v>195</v>
      </c>
      <c r="C12" s="73" t="s">
        <v>557</v>
      </c>
      <c r="D12" s="74" t="s">
        <v>439</v>
      </c>
      <c r="E12" s="73" t="s">
        <v>440</v>
      </c>
      <c r="F12" s="73" t="s">
        <v>707</v>
      </c>
      <c r="G12" s="73" t="s">
        <v>133</v>
      </c>
      <c r="H12" s="73"/>
      <c r="I12" s="73">
        <v>202405</v>
      </c>
      <c r="J12" s="73">
        <v>202512</v>
      </c>
      <c r="K12" s="73" t="s">
        <v>14</v>
      </c>
      <c r="L12" s="73"/>
      <c r="M12" s="73"/>
      <c r="N12" s="73" t="s">
        <v>491</v>
      </c>
      <c r="O12" s="73" t="s">
        <v>491</v>
      </c>
      <c r="P12" s="73" t="s">
        <v>379</v>
      </c>
      <c r="Q12" s="73" t="s">
        <v>856</v>
      </c>
      <c r="R12" s="73" t="s">
        <v>493</v>
      </c>
      <c r="S12" s="73" t="s">
        <v>379</v>
      </c>
      <c r="T12" s="73" t="s">
        <v>386</v>
      </c>
      <c r="U12" s="73" t="s">
        <v>558</v>
      </c>
      <c r="V12" s="73" t="s">
        <v>15</v>
      </c>
      <c r="W12" s="73"/>
      <c r="X12" s="73"/>
      <c r="Y12" s="73">
        <v>330670</v>
      </c>
      <c r="Z12" s="73">
        <v>250000</v>
      </c>
      <c r="AA12" s="73">
        <v>100</v>
      </c>
      <c r="AB12" s="73"/>
      <c r="AC12" s="73" t="s">
        <v>129</v>
      </c>
      <c r="AD12" s="73"/>
      <c r="AE12" s="73" t="s">
        <v>559</v>
      </c>
      <c r="AF12" s="73" t="s">
        <v>560</v>
      </c>
      <c r="AG12" s="73" t="s">
        <v>196</v>
      </c>
      <c r="AH12" s="73" t="s">
        <v>197</v>
      </c>
      <c r="AI12" s="73"/>
      <c r="AJ12" s="73"/>
      <c r="AK12" s="73" t="s">
        <v>1020</v>
      </c>
      <c r="AL12" s="73">
        <v>13676737718</v>
      </c>
      <c r="AM12" s="73">
        <v>500</v>
      </c>
      <c r="AN12" s="73"/>
      <c r="AO12" s="73"/>
      <c r="AP12" s="74"/>
      <c r="AQ12" s="74"/>
      <c r="AR12" s="73"/>
      <c r="AS12" s="83" t="s">
        <v>379</v>
      </c>
      <c r="AT12" s="83" t="s">
        <v>379</v>
      </c>
      <c r="AU12" s="83" t="s">
        <v>858</v>
      </c>
      <c r="AV12" s="83" t="s">
        <v>379</v>
      </c>
      <c r="AW12" s="83" t="s">
        <v>386</v>
      </c>
      <c r="AX12" s="118" t="s">
        <v>1021</v>
      </c>
      <c r="AY12" s="118" t="s">
        <v>1022</v>
      </c>
      <c r="AZ12" s="73" t="s">
        <v>861</v>
      </c>
      <c r="BA12" s="73" t="s">
        <v>751</v>
      </c>
      <c r="BB12" s="74" t="s">
        <v>391</v>
      </c>
      <c r="BC12" s="73" t="s">
        <v>392</v>
      </c>
      <c r="BD12" s="73" t="s">
        <v>392</v>
      </c>
      <c r="BE12" s="73" t="s">
        <v>392</v>
      </c>
      <c r="BF12" s="73" t="s">
        <v>392</v>
      </c>
      <c r="BG12" s="120" t="s">
        <v>392</v>
      </c>
      <c r="BH12" s="73" t="s">
        <v>752</v>
      </c>
      <c r="BI12" s="73"/>
      <c r="BJ12" s="88" t="s">
        <v>425</v>
      </c>
      <c r="BK12" s="88"/>
      <c r="BL12" s="88"/>
      <c r="BM12" s="88"/>
      <c r="BO12" s="87">
        <f>Y12/10000</f>
        <v>33.067</v>
      </c>
      <c r="BP12" s="87">
        <f>Z12/10000</f>
        <v>25</v>
      </c>
    </row>
    <row r="13" s="66" customFormat="1" ht="77.1" customHeight="1" spans="1:68">
      <c r="A13" s="73">
        <v>7</v>
      </c>
      <c r="B13" s="73" t="s">
        <v>838</v>
      </c>
      <c r="C13" s="73" t="s">
        <v>557</v>
      </c>
      <c r="D13" s="74" t="s">
        <v>439</v>
      </c>
      <c r="E13" s="73" t="s">
        <v>440</v>
      </c>
      <c r="F13" s="73" t="s">
        <v>376</v>
      </c>
      <c r="G13" s="73" t="s">
        <v>133</v>
      </c>
      <c r="H13" s="73"/>
      <c r="I13" s="73">
        <v>202405</v>
      </c>
      <c r="J13" s="73">
        <v>202510</v>
      </c>
      <c r="K13" s="73" t="s">
        <v>14</v>
      </c>
      <c r="L13" s="73"/>
      <c r="M13" s="73"/>
      <c r="N13" s="73" t="s">
        <v>377</v>
      </c>
      <c r="O13" s="73" t="s">
        <v>378</v>
      </c>
      <c r="P13" s="73" t="s">
        <v>379</v>
      </c>
      <c r="Q13" s="73"/>
      <c r="R13" s="73" t="s">
        <v>380</v>
      </c>
      <c r="S13" s="73" t="s">
        <v>379</v>
      </c>
      <c r="T13" s="73" t="s">
        <v>386</v>
      </c>
      <c r="U13" s="73" t="s">
        <v>558</v>
      </c>
      <c r="V13" s="73" t="s">
        <v>15</v>
      </c>
      <c r="W13" s="73"/>
      <c r="X13" s="73"/>
      <c r="Y13" s="73">
        <v>530000</v>
      </c>
      <c r="Z13" s="73">
        <v>160000</v>
      </c>
      <c r="AA13" s="73">
        <f>20*3.5</f>
        <v>70</v>
      </c>
      <c r="AB13" s="73"/>
      <c r="AC13" s="73" t="s">
        <v>129</v>
      </c>
      <c r="AD13" s="73"/>
      <c r="AE13" s="73" t="s">
        <v>559</v>
      </c>
      <c r="AF13" s="73" t="s">
        <v>560</v>
      </c>
      <c r="AG13" s="73" t="s">
        <v>194</v>
      </c>
      <c r="AH13" s="73" t="s">
        <v>144</v>
      </c>
      <c r="AI13" s="73"/>
      <c r="AJ13" s="73"/>
      <c r="AK13" s="73" t="s">
        <v>582</v>
      </c>
      <c r="AL13" s="73">
        <v>17372739449</v>
      </c>
      <c r="AM13" s="73">
        <v>500</v>
      </c>
      <c r="AN13" s="73"/>
      <c r="AO13" s="73"/>
      <c r="AP13" s="74"/>
      <c r="AQ13" s="74"/>
      <c r="AR13" s="73"/>
      <c r="AS13" s="83" t="s">
        <v>379</v>
      </c>
      <c r="AT13" s="83" t="s">
        <v>386</v>
      </c>
      <c r="AU13" s="73" t="s">
        <v>839</v>
      </c>
      <c r="AV13" s="83" t="s">
        <v>379</v>
      </c>
      <c r="AW13" s="83" t="s">
        <v>386</v>
      </c>
      <c r="AX13" s="118" t="s">
        <v>840</v>
      </c>
      <c r="AY13" s="118" t="s">
        <v>841</v>
      </c>
      <c r="AZ13" s="73" t="s">
        <v>843</v>
      </c>
      <c r="BA13" s="73" t="s">
        <v>751</v>
      </c>
      <c r="BB13" s="73"/>
      <c r="BC13" s="73" t="s">
        <v>844</v>
      </c>
      <c r="BD13" s="73" t="s">
        <v>717</v>
      </c>
      <c r="BE13" s="73" t="s">
        <v>717</v>
      </c>
      <c r="BF13" s="73" t="s">
        <v>717</v>
      </c>
      <c r="BG13" s="73" t="s">
        <v>717</v>
      </c>
      <c r="BH13" s="73" t="s">
        <v>844</v>
      </c>
      <c r="BI13" s="111"/>
      <c r="BJ13" s="88"/>
      <c r="BK13" s="88"/>
      <c r="BL13" s="88"/>
      <c r="BM13" s="88"/>
      <c r="BO13" s="87"/>
      <c r="BP13" s="87"/>
    </row>
    <row r="14" s="66" customFormat="1" ht="77.1" customHeight="1" spans="1:68">
      <c r="A14" s="73">
        <v>8</v>
      </c>
      <c r="B14" s="73" t="s">
        <v>213</v>
      </c>
      <c r="C14" s="73" t="s">
        <v>736</v>
      </c>
      <c r="D14" s="74" t="s">
        <v>374</v>
      </c>
      <c r="E14" s="73" t="s">
        <v>414</v>
      </c>
      <c r="F14" s="73" t="s">
        <v>406</v>
      </c>
      <c r="G14" s="73" t="s">
        <v>133</v>
      </c>
      <c r="H14" s="73">
        <v>202308</v>
      </c>
      <c r="I14" s="74">
        <v>202403</v>
      </c>
      <c r="J14" s="73">
        <v>202508</v>
      </c>
      <c r="K14" s="74" t="s">
        <v>14</v>
      </c>
      <c r="L14" s="74"/>
      <c r="M14" s="74"/>
      <c r="N14" s="73" t="s">
        <v>400</v>
      </c>
      <c r="O14" s="74" t="s">
        <v>401</v>
      </c>
      <c r="P14" s="74"/>
      <c r="Q14" s="74"/>
      <c r="R14" s="73" t="s">
        <v>402</v>
      </c>
      <c r="S14" s="74" t="s">
        <v>379</v>
      </c>
      <c r="T14" s="73" t="s">
        <v>386</v>
      </c>
      <c r="U14" s="73"/>
      <c r="V14" s="73" t="s">
        <v>15</v>
      </c>
      <c r="W14" s="73"/>
      <c r="X14" s="73" t="s">
        <v>737</v>
      </c>
      <c r="Y14" s="73">
        <v>30000</v>
      </c>
      <c r="Z14" s="73">
        <v>20000</v>
      </c>
      <c r="AA14" s="73" t="s">
        <v>447</v>
      </c>
      <c r="AB14" s="73" t="s">
        <v>738</v>
      </c>
      <c r="AC14" s="73" t="s">
        <v>129</v>
      </c>
      <c r="AD14" s="73" t="s">
        <v>495</v>
      </c>
      <c r="AE14" s="73" t="s">
        <v>559</v>
      </c>
      <c r="AF14" s="73" t="s">
        <v>382</v>
      </c>
      <c r="AG14" s="73" t="s">
        <v>214</v>
      </c>
      <c r="AH14" s="73" t="s">
        <v>215</v>
      </c>
      <c r="AI14" s="73" t="s">
        <v>739</v>
      </c>
      <c r="AJ14" s="73" t="s">
        <v>740</v>
      </c>
      <c r="AK14" s="73" t="s">
        <v>741</v>
      </c>
      <c r="AL14" s="74">
        <v>13015245282</v>
      </c>
      <c r="AM14" s="74">
        <v>43.3</v>
      </c>
      <c r="AN14" s="74">
        <v>43.3</v>
      </c>
      <c r="AO14" s="74" t="s">
        <v>742</v>
      </c>
      <c r="AP14" s="74">
        <v>1103650</v>
      </c>
      <c r="AQ14" s="74" t="s">
        <v>694</v>
      </c>
      <c r="AR14" s="74" t="s">
        <v>694</v>
      </c>
      <c r="AS14" s="83"/>
      <c r="AT14" s="83"/>
      <c r="AU14" s="83" t="s">
        <v>743</v>
      </c>
      <c r="AV14" s="83" t="s">
        <v>379</v>
      </c>
      <c r="AW14" s="83" t="s">
        <v>386</v>
      </c>
      <c r="AX14" s="118" t="s">
        <v>1023</v>
      </c>
      <c r="AY14" s="118" t="s">
        <v>745</v>
      </c>
      <c r="AZ14" s="73" t="s">
        <v>747</v>
      </c>
      <c r="BA14" s="73" t="s">
        <v>751</v>
      </c>
      <c r="BB14" s="74" t="s">
        <v>391</v>
      </c>
      <c r="BC14" s="73" t="s">
        <v>749</v>
      </c>
      <c r="BD14" s="73" t="s">
        <v>717</v>
      </c>
      <c r="BE14" s="73" t="s">
        <v>717</v>
      </c>
      <c r="BF14" s="73" t="s">
        <v>717</v>
      </c>
      <c r="BG14" s="73" t="s">
        <v>717</v>
      </c>
      <c r="BH14" s="118" t="s">
        <v>750</v>
      </c>
      <c r="BI14" s="74"/>
      <c r="BJ14" s="112"/>
      <c r="BK14" s="112"/>
      <c r="BL14" s="112"/>
      <c r="BM14" s="112"/>
      <c r="BO14" s="87">
        <f>Y14/10000</f>
        <v>3</v>
      </c>
      <c r="BP14" s="87">
        <f>Z14/10000</f>
        <v>2</v>
      </c>
    </row>
    <row r="15" s="66" customFormat="1" ht="137" customHeight="1" spans="1:68">
      <c r="A15" s="73">
        <v>9</v>
      </c>
      <c r="B15" s="73" t="s">
        <v>865</v>
      </c>
      <c r="C15" s="73" t="s">
        <v>557</v>
      </c>
      <c r="D15" s="74" t="s">
        <v>439</v>
      </c>
      <c r="E15" s="73" t="s">
        <v>440</v>
      </c>
      <c r="F15" s="73" t="s">
        <v>707</v>
      </c>
      <c r="G15" s="73">
        <v>2024</v>
      </c>
      <c r="H15" s="73">
        <v>202308</v>
      </c>
      <c r="I15" s="73">
        <v>202402</v>
      </c>
      <c r="J15" s="73">
        <v>202410</v>
      </c>
      <c r="K15" s="73" t="s">
        <v>14</v>
      </c>
      <c r="L15" s="73"/>
      <c r="M15" s="73"/>
      <c r="N15" s="73" t="s">
        <v>464</v>
      </c>
      <c r="O15" s="73" t="s">
        <v>465</v>
      </c>
      <c r="P15" s="73"/>
      <c r="Q15" s="73"/>
      <c r="R15" s="73" t="s">
        <v>466</v>
      </c>
      <c r="S15" s="73" t="s">
        <v>379</v>
      </c>
      <c r="T15" s="73" t="s">
        <v>386</v>
      </c>
      <c r="U15" s="73" t="s">
        <v>558</v>
      </c>
      <c r="V15" s="73" t="s">
        <v>57</v>
      </c>
      <c r="W15" s="73"/>
      <c r="X15" s="73"/>
      <c r="Y15" s="73">
        <v>60000</v>
      </c>
      <c r="Z15" s="73">
        <v>30000</v>
      </c>
      <c r="AA15" s="73" t="s">
        <v>867</v>
      </c>
      <c r="AB15" s="73"/>
      <c r="AC15" s="73" t="s">
        <v>129</v>
      </c>
      <c r="AD15" s="73"/>
      <c r="AE15" s="73" t="s">
        <v>559</v>
      </c>
      <c r="AF15" s="73" t="s">
        <v>560</v>
      </c>
      <c r="AG15" s="73" t="s">
        <v>211</v>
      </c>
      <c r="AH15" s="73" t="s">
        <v>212</v>
      </c>
      <c r="AI15" s="73"/>
      <c r="AJ15" s="73"/>
      <c r="AK15" s="73" t="s">
        <v>868</v>
      </c>
      <c r="AL15" s="73">
        <v>15384724411</v>
      </c>
      <c r="AM15" s="73">
        <v>100</v>
      </c>
      <c r="AN15" s="73"/>
      <c r="AO15" s="73"/>
      <c r="AP15" s="73"/>
      <c r="AQ15" s="73"/>
      <c r="AR15" s="73"/>
      <c r="AS15" s="83" t="s">
        <v>379</v>
      </c>
      <c r="AT15" s="83" t="s">
        <v>379</v>
      </c>
      <c r="AU15" s="83" t="s">
        <v>869</v>
      </c>
      <c r="AV15" s="83" t="s">
        <v>379</v>
      </c>
      <c r="AW15" s="83" t="s">
        <v>386</v>
      </c>
      <c r="AX15" s="118" t="s">
        <v>1024</v>
      </c>
      <c r="AY15" s="118" t="s">
        <v>1025</v>
      </c>
      <c r="AZ15" s="73" t="s">
        <v>871</v>
      </c>
      <c r="BA15" s="73" t="s">
        <v>751</v>
      </c>
      <c r="BB15" s="73"/>
      <c r="BC15" s="73" t="s">
        <v>392</v>
      </c>
      <c r="BD15" s="73" t="s">
        <v>717</v>
      </c>
      <c r="BE15" s="73" t="s">
        <v>717</v>
      </c>
      <c r="BF15" s="73" t="s">
        <v>717</v>
      </c>
      <c r="BG15" s="73" t="s">
        <v>717</v>
      </c>
      <c r="BH15" s="73" t="s">
        <v>1026</v>
      </c>
      <c r="BI15" s="74"/>
      <c r="BJ15" s="112"/>
      <c r="BK15" s="112"/>
      <c r="BL15" s="112"/>
      <c r="BM15" s="112"/>
      <c r="BO15" s="87">
        <f>Y15/10000</f>
        <v>6</v>
      </c>
      <c r="BP15" s="87">
        <f>Z15/10000</f>
        <v>3</v>
      </c>
    </row>
    <row r="16" s="66" customFormat="1" ht="91" customHeight="1" spans="1:68">
      <c r="A16" s="73">
        <v>10</v>
      </c>
      <c r="B16" s="73" t="s">
        <v>848</v>
      </c>
      <c r="C16" s="73" t="s">
        <v>557</v>
      </c>
      <c r="D16" s="74" t="s">
        <v>439</v>
      </c>
      <c r="E16" s="73" t="s">
        <v>440</v>
      </c>
      <c r="F16" s="73" t="s">
        <v>376</v>
      </c>
      <c r="G16" s="73" t="s">
        <v>133</v>
      </c>
      <c r="H16" s="73"/>
      <c r="I16" s="73">
        <v>202405</v>
      </c>
      <c r="J16" s="73">
        <v>202510</v>
      </c>
      <c r="K16" s="73" t="s">
        <v>14</v>
      </c>
      <c r="L16" s="73"/>
      <c r="M16" s="73"/>
      <c r="N16" s="73" t="s">
        <v>377</v>
      </c>
      <c r="O16" s="73" t="s">
        <v>378</v>
      </c>
      <c r="P16" s="73" t="s">
        <v>379</v>
      </c>
      <c r="Q16" s="73"/>
      <c r="R16" s="73" t="s">
        <v>380</v>
      </c>
      <c r="S16" s="73" t="s">
        <v>379</v>
      </c>
      <c r="T16" s="73" t="s">
        <v>386</v>
      </c>
      <c r="U16" s="73" t="s">
        <v>558</v>
      </c>
      <c r="V16" s="73" t="s">
        <v>15</v>
      </c>
      <c r="W16" s="73"/>
      <c r="X16" s="73"/>
      <c r="Y16" s="73">
        <v>850000</v>
      </c>
      <c r="Z16" s="73">
        <v>220000</v>
      </c>
      <c r="AA16" s="73">
        <f>12*7</f>
        <v>84</v>
      </c>
      <c r="AB16" s="73"/>
      <c r="AC16" s="73" t="s">
        <v>129</v>
      </c>
      <c r="AD16" s="73"/>
      <c r="AE16" s="73" t="s">
        <v>708</v>
      </c>
      <c r="AF16" s="73" t="s">
        <v>560</v>
      </c>
      <c r="AG16" s="73" t="s">
        <v>192</v>
      </c>
      <c r="AH16" s="73" t="s">
        <v>144</v>
      </c>
      <c r="AI16" s="73"/>
      <c r="AJ16" s="73"/>
      <c r="AK16" s="73" t="s">
        <v>582</v>
      </c>
      <c r="AL16" s="73">
        <v>17372739449</v>
      </c>
      <c r="AM16" s="73">
        <v>500</v>
      </c>
      <c r="AN16" s="73"/>
      <c r="AO16" s="73"/>
      <c r="AP16" s="74"/>
      <c r="AQ16" s="74"/>
      <c r="AR16" s="73"/>
      <c r="AS16" s="83" t="s">
        <v>379</v>
      </c>
      <c r="AT16" s="83" t="s">
        <v>386</v>
      </c>
      <c r="AU16" s="73" t="s">
        <v>839</v>
      </c>
      <c r="AV16" s="83" t="s">
        <v>379</v>
      </c>
      <c r="AW16" s="83" t="s">
        <v>386</v>
      </c>
      <c r="AX16" s="118" t="s">
        <v>840</v>
      </c>
      <c r="AY16" s="118" t="s">
        <v>841</v>
      </c>
      <c r="AZ16" s="73" t="s">
        <v>843</v>
      </c>
      <c r="BA16" s="73" t="s">
        <v>850</v>
      </c>
      <c r="BB16" s="73"/>
      <c r="BC16" s="73" t="s">
        <v>717</v>
      </c>
      <c r="BD16" s="73" t="s">
        <v>717</v>
      </c>
      <c r="BE16" s="73" t="s">
        <v>717</v>
      </c>
      <c r="BF16" s="73" t="s">
        <v>717</v>
      </c>
      <c r="BG16" s="73" t="s">
        <v>717</v>
      </c>
      <c r="BH16" s="73" t="s">
        <v>718</v>
      </c>
      <c r="BI16" s="111"/>
      <c r="BJ16" s="88"/>
      <c r="BK16" s="88"/>
      <c r="BL16" s="88"/>
      <c r="BM16" s="88"/>
      <c r="BO16" s="87"/>
      <c r="BP16" s="87"/>
    </row>
    <row r="17" s="66" customFormat="1" ht="77.1" customHeight="1" spans="1:68">
      <c r="A17" s="73">
        <v>11</v>
      </c>
      <c r="B17" s="73" t="s">
        <v>852</v>
      </c>
      <c r="C17" s="73" t="s">
        <v>557</v>
      </c>
      <c r="D17" s="74" t="s">
        <v>439</v>
      </c>
      <c r="E17" s="73" t="s">
        <v>440</v>
      </c>
      <c r="F17" s="73" t="s">
        <v>376</v>
      </c>
      <c r="G17" s="73">
        <v>2024</v>
      </c>
      <c r="H17" s="73"/>
      <c r="I17" s="73">
        <v>202405</v>
      </c>
      <c r="J17" s="73">
        <v>202412</v>
      </c>
      <c r="K17" s="73" t="s">
        <v>14</v>
      </c>
      <c r="L17" s="73"/>
      <c r="M17" s="73"/>
      <c r="N17" s="73" t="s">
        <v>377</v>
      </c>
      <c r="O17" s="73" t="s">
        <v>378</v>
      </c>
      <c r="P17" s="73" t="s">
        <v>379</v>
      </c>
      <c r="Q17" s="73"/>
      <c r="R17" s="73" t="s">
        <v>380</v>
      </c>
      <c r="S17" s="73" t="s">
        <v>379</v>
      </c>
      <c r="T17" s="73" t="s">
        <v>386</v>
      </c>
      <c r="U17" s="73" t="s">
        <v>558</v>
      </c>
      <c r="V17" s="73" t="s">
        <v>15</v>
      </c>
      <c r="W17" s="73"/>
      <c r="X17" s="73"/>
      <c r="Y17" s="73">
        <v>30000</v>
      </c>
      <c r="Z17" s="73">
        <v>30000</v>
      </c>
      <c r="AA17" s="73" t="s">
        <v>447</v>
      </c>
      <c r="AB17" s="73"/>
      <c r="AC17" s="73" t="s">
        <v>129</v>
      </c>
      <c r="AD17" s="73"/>
      <c r="AE17" s="73" t="s">
        <v>708</v>
      </c>
      <c r="AF17" s="73" t="s">
        <v>560</v>
      </c>
      <c r="AG17" s="73" t="s">
        <v>853</v>
      </c>
      <c r="AH17" s="73" t="s">
        <v>144</v>
      </c>
      <c r="AI17" s="73"/>
      <c r="AJ17" s="73"/>
      <c r="AK17" s="73" t="s">
        <v>582</v>
      </c>
      <c r="AL17" s="73">
        <v>17372739449</v>
      </c>
      <c r="AM17" s="73">
        <v>0</v>
      </c>
      <c r="AN17" s="73"/>
      <c r="AO17" s="73"/>
      <c r="AP17" s="74"/>
      <c r="AQ17" s="74"/>
      <c r="AR17" s="73"/>
      <c r="AS17" s="83" t="s">
        <v>379</v>
      </c>
      <c r="AT17" s="83" t="s">
        <v>386</v>
      </c>
      <c r="AU17" s="73" t="s">
        <v>854</v>
      </c>
      <c r="AV17" s="83" t="s">
        <v>379</v>
      </c>
      <c r="AW17" s="83" t="s">
        <v>386</v>
      </c>
      <c r="AX17" s="118" t="s">
        <v>840</v>
      </c>
      <c r="AY17" s="118" t="s">
        <v>841</v>
      </c>
      <c r="AZ17" s="73" t="s">
        <v>843</v>
      </c>
      <c r="BA17" s="73" t="s">
        <v>850</v>
      </c>
      <c r="BB17" s="73"/>
      <c r="BC17" s="73" t="s">
        <v>717</v>
      </c>
      <c r="BD17" s="73" t="s">
        <v>717</v>
      </c>
      <c r="BE17" s="73" t="s">
        <v>717</v>
      </c>
      <c r="BF17" s="73" t="s">
        <v>717</v>
      </c>
      <c r="BG17" s="73" t="s">
        <v>717</v>
      </c>
      <c r="BH17" s="73" t="s">
        <v>718</v>
      </c>
      <c r="BI17" s="111"/>
      <c r="BJ17" s="111"/>
      <c r="BK17" s="111"/>
      <c r="BL17" s="111"/>
      <c r="BM17" s="111"/>
      <c r="BO17" s="87"/>
      <c r="BP17" s="87"/>
    </row>
    <row r="18" s="66" customFormat="1" ht="77.1" customHeight="1" spans="1:65">
      <c r="A18" s="73">
        <v>12</v>
      </c>
      <c r="B18" s="73" t="s">
        <v>874</v>
      </c>
      <c r="C18" s="73" t="s">
        <v>557</v>
      </c>
      <c r="D18" s="74" t="s">
        <v>439</v>
      </c>
      <c r="E18" s="73" t="s">
        <v>440</v>
      </c>
      <c r="F18" s="73" t="s">
        <v>441</v>
      </c>
      <c r="G18" s="73" t="s">
        <v>133</v>
      </c>
      <c r="H18" s="73"/>
      <c r="I18" s="73"/>
      <c r="J18" s="73">
        <v>202505</v>
      </c>
      <c r="K18" s="73" t="s">
        <v>14</v>
      </c>
      <c r="L18" s="73"/>
      <c r="M18" s="73"/>
      <c r="N18" s="73" t="s">
        <v>377</v>
      </c>
      <c r="O18" s="73" t="s">
        <v>378</v>
      </c>
      <c r="P18" s="73" t="s">
        <v>379</v>
      </c>
      <c r="Q18" s="73" t="s">
        <v>422</v>
      </c>
      <c r="R18" s="74"/>
      <c r="S18" s="73" t="s">
        <v>379</v>
      </c>
      <c r="T18" s="73" t="s">
        <v>386</v>
      </c>
      <c r="U18" s="73"/>
      <c r="V18" s="73" t="s">
        <v>15</v>
      </c>
      <c r="W18" s="73"/>
      <c r="X18" s="73"/>
      <c r="Y18" s="73">
        <v>100000</v>
      </c>
      <c r="Z18" s="73">
        <v>60000</v>
      </c>
      <c r="AA18" s="73">
        <v>10</v>
      </c>
      <c r="AB18" s="73"/>
      <c r="AC18" s="73" t="s">
        <v>129</v>
      </c>
      <c r="AD18" s="73"/>
      <c r="AE18" s="73" t="s">
        <v>559</v>
      </c>
      <c r="AF18" s="73"/>
      <c r="AG18" s="73" t="s">
        <v>875</v>
      </c>
      <c r="AH18" s="73" t="s">
        <v>876</v>
      </c>
      <c r="AI18" s="73"/>
      <c r="AJ18" s="73"/>
      <c r="AK18" s="73"/>
      <c r="AL18" s="73"/>
      <c r="AM18" s="73">
        <v>20</v>
      </c>
      <c r="AN18" s="73"/>
      <c r="AO18" s="73"/>
      <c r="AP18" s="74"/>
      <c r="AQ18" s="74"/>
      <c r="AR18" s="73"/>
      <c r="AS18" s="83" t="s">
        <v>379</v>
      </c>
      <c r="AT18" s="83" t="s">
        <v>386</v>
      </c>
      <c r="AU18" s="83" t="s">
        <v>877</v>
      </c>
      <c r="AV18" s="83" t="s">
        <v>379</v>
      </c>
      <c r="AW18" s="83" t="s">
        <v>386</v>
      </c>
      <c r="AX18" s="118" t="s">
        <v>1027</v>
      </c>
      <c r="AY18" s="118" t="s">
        <v>879</v>
      </c>
      <c r="AZ18" s="73" t="s">
        <v>715</v>
      </c>
      <c r="BA18" s="73" t="s">
        <v>716</v>
      </c>
      <c r="BB18" s="73"/>
      <c r="BC18" s="73" t="s">
        <v>717</v>
      </c>
      <c r="BD18" s="73" t="s">
        <v>717</v>
      </c>
      <c r="BE18" s="73" t="s">
        <v>717</v>
      </c>
      <c r="BF18" s="73" t="s">
        <v>717</v>
      </c>
      <c r="BG18" s="73" t="s">
        <v>717</v>
      </c>
      <c r="BH18" s="73" t="s">
        <v>718</v>
      </c>
      <c r="BI18" s="111"/>
      <c r="BJ18" s="88"/>
      <c r="BK18" s="88"/>
      <c r="BL18" s="88"/>
      <c r="BM18" s="88"/>
    </row>
    <row r="19" s="66" customFormat="1" ht="77.1" customHeight="1" spans="1:68">
      <c r="A19" s="73">
        <v>13</v>
      </c>
      <c r="B19" s="73" t="s">
        <v>207</v>
      </c>
      <c r="C19" s="74" t="s">
        <v>557</v>
      </c>
      <c r="D19" s="74" t="s">
        <v>374</v>
      </c>
      <c r="E19" s="73" t="s">
        <v>503</v>
      </c>
      <c r="F19" s="73" t="s">
        <v>707</v>
      </c>
      <c r="G19" s="73" t="s">
        <v>133</v>
      </c>
      <c r="H19" s="73"/>
      <c r="I19" s="73">
        <v>202404</v>
      </c>
      <c r="J19" s="73">
        <v>202512</v>
      </c>
      <c r="K19" s="73" t="s">
        <v>14</v>
      </c>
      <c r="L19" s="73"/>
      <c r="M19" s="73"/>
      <c r="N19" s="73" t="s">
        <v>400</v>
      </c>
      <c r="O19" s="73" t="s">
        <v>401</v>
      </c>
      <c r="P19" s="73"/>
      <c r="Q19" s="73"/>
      <c r="R19" s="73" t="s">
        <v>402</v>
      </c>
      <c r="S19" s="73" t="s">
        <v>379</v>
      </c>
      <c r="T19" s="73" t="s">
        <v>386</v>
      </c>
      <c r="U19" s="73" t="s">
        <v>558</v>
      </c>
      <c r="V19" s="73" t="s">
        <v>15</v>
      </c>
      <c r="W19" s="73"/>
      <c r="X19" s="73"/>
      <c r="Y19" s="73">
        <v>100000</v>
      </c>
      <c r="Z19" s="73">
        <v>40000</v>
      </c>
      <c r="AA19" s="73">
        <v>15</v>
      </c>
      <c r="AB19" s="73"/>
      <c r="AC19" s="73" t="s">
        <v>129</v>
      </c>
      <c r="AD19" s="73"/>
      <c r="AE19" s="73" t="s">
        <v>708</v>
      </c>
      <c r="AF19" s="73" t="s">
        <v>560</v>
      </c>
      <c r="AG19" s="73" t="s">
        <v>208</v>
      </c>
      <c r="AH19" s="73" t="s">
        <v>209</v>
      </c>
      <c r="AI19" s="73"/>
      <c r="AJ19" s="73"/>
      <c r="AK19" s="73" t="s">
        <v>709</v>
      </c>
      <c r="AL19" s="73">
        <v>18686194567</v>
      </c>
      <c r="AM19" s="73">
        <v>100</v>
      </c>
      <c r="AN19" s="73"/>
      <c r="AO19" s="73"/>
      <c r="AP19" s="74"/>
      <c r="AQ19" s="74"/>
      <c r="AR19" s="73"/>
      <c r="AS19" s="83" t="s">
        <v>379</v>
      </c>
      <c r="AT19" s="83" t="s">
        <v>386</v>
      </c>
      <c r="AU19" s="83" t="s">
        <v>710</v>
      </c>
      <c r="AV19" s="83" t="s">
        <v>379</v>
      </c>
      <c r="AW19" s="83" t="s">
        <v>386</v>
      </c>
      <c r="AX19" s="118" t="s">
        <v>1028</v>
      </c>
      <c r="AY19" s="118" t="s">
        <v>713</v>
      </c>
      <c r="AZ19" s="73" t="s">
        <v>715</v>
      </c>
      <c r="BA19" s="73" t="s">
        <v>716</v>
      </c>
      <c r="BB19" s="73"/>
      <c r="BC19" s="73" t="s">
        <v>717</v>
      </c>
      <c r="BD19" s="73" t="s">
        <v>717</v>
      </c>
      <c r="BE19" s="73" t="s">
        <v>717</v>
      </c>
      <c r="BF19" s="73" t="s">
        <v>717</v>
      </c>
      <c r="BG19" s="73" t="s">
        <v>717</v>
      </c>
      <c r="BH19" s="73" t="s">
        <v>718</v>
      </c>
      <c r="BI19" s="111"/>
      <c r="BJ19" s="88" t="s">
        <v>425</v>
      </c>
      <c r="BK19" s="88"/>
      <c r="BL19" s="88"/>
      <c r="BM19" s="88"/>
      <c r="BO19" s="87">
        <f>Y19/10000</f>
        <v>10</v>
      </c>
      <c r="BP19" s="87">
        <f>Z19/10000</f>
        <v>4</v>
      </c>
    </row>
    <row r="20" s="67" customFormat="1" ht="51" customHeight="1" spans="1:60">
      <c r="A20" s="90"/>
      <c r="B20" s="90" t="s">
        <v>295</v>
      </c>
      <c r="C20" s="90"/>
      <c r="D20" s="90"/>
      <c r="E20" s="90"/>
      <c r="F20" s="90"/>
      <c r="G20" s="90"/>
      <c r="H20" s="90"/>
      <c r="I20" s="90"/>
      <c r="J20" s="90"/>
      <c r="K20" s="90"/>
      <c r="L20" s="90"/>
      <c r="M20" s="90"/>
      <c r="N20" s="90"/>
      <c r="O20" s="90"/>
      <c r="P20" s="90"/>
      <c r="Q20" s="90"/>
      <c r="R20" s="90"/>
      <c r="S20" s="90"/>
      <c r="T20" s="90"/>
      <c r="U20" s="90"/>
      <c r="V20" s="90"/>
      <c r="W20" s="90"/>
      <c r="X20" s="90"/>
      <c r="Y20" s="95">
        <f>SUBTOTAL(9,Y7:Y19)/10000</f>
        <v>241.622</v>
      </c>
      <c r="Z20" s="95">
        <f>SUBTOTAL(9,Z7:Z19)/10000</f>
        <v>105.1</v>
      </c>
      <c r="AA20" s="95"/>
      <c r="AB20" s="90"/>
      <c r="AC20" s="90"/>
      <c r="AD20" s="90"/>
      <c r="AE20" s="90"/>
      <c r="AF20" s="90"/>
      <c r="AG20" s="96"/>
      <c r="AH20" s="90"/>
      <c r="AI20" s="90"/>
      <c r="AJ20" s="90"/>
      <c r="AK20" s="90"/>
      <c r="AL20" s="90"/>
      <c r="AM20" s="90"/>
      <c r="AN20" s="90"/>
      <c r="AO20" s="90"/>
      <c r="AP20" s="90"/>
      <c r="AQ20" s="90"/>
      <c r="AR20" s="90"/>
      <c r="AS20" s="99"/>
      <c r="AT20" s="99"/>
      <c r="AU20" s="99"/>
      <c r="AV20" s="99"/>
      <c r="AW20" s="99"/>
      <c r="AX20" s="99"/>
      <c r="AY20" s="99"/>
      <c r="AZ20" s="90"/>
      <c r="BA20" s="90"/>
      <c r="BB20" s="90"/>
      <c r="BC20" s="90"/>
      <c r="BD20" s="90"/>
      <c r="BE20" s="90"/>
      <c r="BF20" s="90"/>
      <c r="BG20" s="90"/>
      <c r="BH20" s="90"/>
    </row>
    <row r="21" s="67" customFormat="1" ht="51" customHeight="1" spans="1:60">
      <c r="A21" s="92"/>
      <c r="B21" s="92"/>
      <c r="C21" s="92"/>
      <c r="D21" s="92"/>
      <c r="E21" s="92"/>
      <c r="F21" s="92"/>
      <c r="G21" s="92"/>
      <c r="H21" s="92"/>
      <c r="I21" s="92"/>
      <c r="J21" s="92"/>
      <c r="K21" s="92"/>
      <c r="L21" s="92"/>
      <c r="M21" s="92"/>
      <c r="N21" s="92"/>
      <c r="O21" s="92"/>
      <c r="P21" s="92"/>
      <c r="Q21" s="92"/>
      <c r="R21" s="92"/>
      <c r="S21" s="92"/>
      <c r="T21" s="92"/>
      <c r="U21" s="92"/>
      <c r="V21" s="92"/>
      <c r="W21" s="92"/>
      <c r="X21" s="92"/>
      <c r="Y21" s="92">
        <v>632.159787</v>
      </c>
      <c r="Z21" s="114">
        <v>297.706355</v>
      </c>
      <c r="AA21" s="114"/>
      <c r="AB21" s="92"/>
      <c r="AC21" s="92"/>
      <c r="AD21" s="92"/>
      <c r="AE21" s="92"/>
      <c r="AF21" s="92"/>
      <c r="AG21" s="98"/>
      <c r="AH21" s="92" t="s">
        <v>296</v>
      </c>
      <c r="AI21" s="92"/>
      <c r="AJ21" s="92"/>
      <c r="AK21" s="92"/>
      <c r="AL21" s="92"/>
      <c r="AM21" s="92"/>
      <c r="AN21" s="92"/>
      <c r="AO21" s="92"/>
      <c r="AP21" s="92"/>
      <c r="AQ21" s="92"/>
      <c r="AR21" s="92"/>
      <c r="AZ21" s="92"/>
      <c r="BA21" s="92"/>
      <c r="BB21" s="92"/>
      <c r="BC21" s="92"/>
      <c r="BD21" s="92"/>
      <c r="BE21" s="92"/>
      <c r="BF21" s="92"/>
      <c r="BG21" s="92"/>
      <c r="BH21" s="92"/>
    </row>
    <row r="22" s="67" customFormat="1" ht="51" customHeight="1" spans="1:61">
      <c r="A22" s="90"/>
      <c r="B22" s="90"/>
      <c r="C22" s="90"/>
      <c r="D22" s="90"/>
      <c r="E22" s="90"/>
      <c r="F22" s="90"/>
      <c r="G22" s="90"/>
      <c r="H22" s="90"/>
      <c r="I22" s="90"/>
      <c r="J22" s="90"/>
      <c r="K22" s="90"/>
      <c r="L22" s="90"/>
      <c r="M22" s="90"/>
      <c r="N22" s="90"/>
      <c r="O22" s="90"/>
      <c r="P22" s="90"/>
      <c r="Q22" s="90"/>
      <c r="R22" s="90"/>
      <c r="S22" s="90"/>
      <c r="T22" s="90"/>
      <c r="U22" s="90"/>
      <c r="V22" s="90"/>
      <c r="W22" s="90"/>
      <c r="X22" s="90"/>
      <c r="Y22" s="96">
        <f>(Y20-Y21)/Y21</f>
        <v>-0.617783343754512</v>
      </c>
      <c r="Z22" s="96">
        <f>(Z20-Z21)/Z21</f>
        <v>-0.646967563053869</v>
      </c>
      <c r="AA22" s="96"/>
      <c r="AB22" s="90"/>
      <c r="AC22" s="90"/>
      <c r="AD22" s="90"/>
      <c r="AE22" s="90"/>
      <c r="AF22" s="90"/>
      <c r="AG22" s="96"/>
      <c r="AH22" s="90"/>
      <c r="AI22" s="90"/>
      <c r="AJ22" s="90"/>
      <c r="AK22" s="90"/>
      <c r="AL22" s="90"/>
      <c r="AM22" s="90"/>
      <c r="AN22" s="90"/>
      <c r="AO22" s="90"/>
      <c r="AP22" s="90"/>
      <c r="AQ22" s="90"/>
      <c r="AR22" s="90"/>
      <c r="AZ22" s="90"/>
      <c r="BA22" s="90"/>
      <c r="BB22" s="90"/>
      <c r="BC22" s="90"/>
      <c r="BD22" s="90"/>
      <c r="BE22" s="90"/>
      <c r="BF22" s="90"/>
      <c r="BG22" s="90"/>
      <c r="BH22" s="90"/>
      <c r="BI22" s="67" t="e">
        <f>#REF!+#REF!+#REF!+#REF!+#REF!+#REF!+#REF!+#REF!</f>
        <v>#REF!</v>
      </c>
    </row>
    <row r="23" s="67" customFormat="1" ht="51" customHeight="1" spans="1:60">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7"/>
      <c r="AF23" s="97"/>
      <c r="AH23" s="90"/>
      <c r="AI23" s="90"/>
      <c r="AJ23" s="90"/>
      <c r="AK23" s="90"/>
      <c r="AL23" s="90"/>
      <c r="AM23" s="90"/>
      <c r="AN23" s="90"/>
      <c r="AO23" s="90"/>
      <c r="AP23" s="90"/>
      <c r="AQ23" s="90"/>
      <c r="AR23" s="90"/>
      <c r="AZ23" s="90"/>
      <c r="BA23" s="90"/>
      <c r="BB23" s="90"/>
      <c r="BC23" s="90"/>
      <c r="BD23" s="90"/>
      <c r="BE23" s="90"/>
      <c r="BF23" s="90"/>
      <c r="BG23" s="90"/>
      <c r="BH23" s="90"/>
    </row>
    <row r="24" s="67" customFormat="1" ht="51" customHeight="1" spans="1:60">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6"/>
      <c r="AH24" s="90"/>
      <c r="AI24" s="90"/>
      <c r="AJ24" s="90"/>
      <c r="AK24" s="90"/>
      <c r="AL24" s="90"/>
      <c r="AM24" s="90"/>
      <c r="AN24" s="90"/>
      <c r="AO24" s="90"/>
      <c r="AP24" s="90"/>
      <c r="AQ24" s="90"/>
      <c r="AR24" s="90"/>
      <c r="AZ24" s="90"/>
      <c r="BA24" s="90"/>
      <c r="BB24" s="90"/>
      <c r="BC24" s="90"/>
      <c r="BD24" s="90"/>
      <c r="BE24" s="90"/>
      <c r="BF24" s="90"/>
      <c r="BG24" s="90"/>
      <c r="BH24" s="90"/>
    </row>
    <row r="25" s="67" customFormat="1" ht="51" customHeight="1" spans="1:60">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6"/>
      <c r="AH25" s="90"/>
      <c r="AI25" s="90"/>
      <c r="AJ25" s="90"/>
      <c r="AK25" s="90"/>
      <c r="AL25" s="90"/>
      <c r="AM25" s="90"/>
      <c r="AN25" s="90"/>
      <c r="AO25" s="90"/>
      <c r="AP25" s="90"/>
      <c r="AQ25" s="90"/>
      <c r="AR25" s="90"/>
      <c r="AZ25" s="90"/>
      <c r="BA25" s="90"/>
      <c r="BB25" s="90"/>
      <c r="BC25" s="90"/>
      <c r="BD25" s="90"/>
      <c r="BE25" s="90"/>
      <c r="BF25" s="90"/>
      <c r="BG25" s="90"/>
      <c r="BH25" s="90"/>
    </row>
    <row r="28" ht="40.5" spans="2:2">
      <c r="B28" s="66" t="s">
        <v>1013</v>
      </c>
    </row>
    <row r="29" s="66" customFormat="1" spans="2:2">
      <c r="B29" s="113" t="s">
        <v>995</v>
      </c>
    </row>
    <row r="30" ht="27" spans="2:2">
      <c r="B30" s="66" t="s">
        <v>992</v>
      </c>
    </row>
    <row r="31" ht="27" spans="2:2">
      <c r="B31" s="66" t="s">
        <v>997</v>
      </c>
    </row>
    <row r="32" ht="27" spans="2:2">
      <c r="B32" s="66" t="s">
        <v>993</v>
      </c>
    </row>
  </sheetData>
  <autoFilter ref="A6:BR44">
    <extLst/>
  </autoFilter>
  <sortState ref="A7:BP22">
    <sortCondition ref="BA7:BA22" customList="1、土地手续已办结,2、选址确定 正在办理用地手续项目,3、选址确定 未启动土地组卷报批和征拆手续,4、选址待定"/>
  </sortState>
  <mergeCells count="57">
    <mergeCell ref="A1:B1"/>
    <mergeCell ref="A2:BH2"/>
    <mergeCell ref="AM4:AN4"/>
    <mergeCell ref="AZ4:BH4"/>
    <mergeCell ref="BB5:BG5"/>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O4:AO6"/>
    <mergeCell ref="AP4:AP6"/>
    <mergeCell ref="AQ4:AQ6"/>
    <mergeCell ref="AR4:AR6"/>
    <mergeCell ref="AS4:AS6"/>
    <mergeCell ref="AT4:AT6"/>
    <mergeCell ref="AU4:AU6"/>
    <mergeCell ref="AV4:AV6"/>
    <mergeCell ref="AW4:AW6"/>
    <mergeCell ref="AX4:AX6"/>
    <mergeCell ref="AY4:AY6"/>
    <mergeCell ref="AZ5:AZ6"/>
    <mergeCell ref="BA5:BA6"/>
    <mergeCell ref="BH5:BH6"/>
  </mergeCells>
  <conditionalFormatting sqref="B12">
    <cfRule type="duplicateValues" dxfId="0" priority="71"/>
    <cfRule type="duplicateValues" dxfId="0" priority="72"/>
    <cfRule type="duplicateValues" dxfId="0" priority="73"/>
  </conditionalFormatting>
  <conditionalFormatting sqref="B$1:B$1048576">
    <cfRule type="duplicateValues" dxfId="0" priority="57"/>
    <cfRule type="duplicateValues" dxfId="0" priority="58"/>
    <cfRule type="duplicateValues" dxfId="0" priority="59"/>
  </conditionalFormatting>
  <conditionalFormatting sqref="B17:B19">
    <cfRule type="duplicateValues" dxfId="0" priority="67"/>
    <cfRule type="duplicateValues" dxfId="0" priority="68"/>
    <cfRule type="duplicateValues" dxfId="0" priority="69"/>
    <cfRule type="duplicateValues" dxfId="0" priority="70"/>
  </conditionalFormatting>
  <conditionalFormatting sqref="B20:B25">
    <cfRule type="duplicateValues" dxfId="0" priority="78"/>
    <cfRule type="duplicateValues" dxfId="0" priority="79"/>
  </conditionalFormatting>
  <conditionalFormatting sqref="B1:B11 B13:B16 B20:B28 B30:B1048576">
    <cfRule type="duplicateValues" dxfId="0" priority="77"/>
  </conditionalFormatting>
  <conditionalFormatting sqref="B1:B28 B30:B1048576">
    <cfRule type="duplicateValues" dxfId="0" priority="65"/>
  </conditionalFormatting>
  <conditionalFormatting sqref="B2:B11 B13:B16 B30:B1048576 B26:B28">
    <cfRule type="duplicateValues" dxfId="0" priority="89"/>
    <cfRule type="duplicateValues" dxfId="0" priority="90"/>
  </conditionalFormatting>
  <dataValidations count="2">
    <dataValidation type="list" allowBlank="1" showInputMessage="1" showErrorMessage="1" sqref="V2:V3">
      <formula1>"农林水利生态,工业,基础设施,交通,商贸流通,社会事业,文化旅游,房地产"</formula1>
    </dataValidation>
    <dataValidation allowBlank="1" showInputMessage="1" showErrorMessage="1" sqref="AM4:AM6 AO4:AR6"/>
  </dataValidations>
  <printOptions horizontalCentered="1"/>
  <pageMargins left="0.448611111111111" right="0.448611111111111" top="0.554861111111111" bottom="0.554861111111111" header="0.298611111111111" footer="0.298611111111111"/>
  <pageSetup paperSize="8" scale="1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Q110"/>
  <sheetViews>
    <sheetView view="pageBreakPreview" zoomScale="85" zoomScaleNormal="70" workbookViewId="0">
      <pane xSplit="3" ySplit="5" topLeftCell="D6" activePane="bottomRight" state="frozenSplit"/>
      <selection/>
      <selection pane="topRight"/>
      <selection pane="bottomLeft"/>
      <selection pane="bottomRight" activeCell="H16" sqref="H16"/>
    </sheetView>
  </sheetViews>
  <sheetFormatPr defaultColWidth="9" defaultRowHeight="13.5"/>
  <cols>
    <col min="1" max="1" width="7.5" style="66" customWidth="1"/>
    <col min="2" max="2" width="17.25" style="66" customWidth="1"/>
    <col min="3" max="3" width="11.75" style="66" customWidth="1"/>
    <col min="4" max="4" width="9" style="66" customWidth="1"/>
    <col min="5" max="5" width="9" style="66" customWidth="1" outlineLevel="1"/>
    <col min="6" max="6" width="9.38333333333333" style="66" customWidth="1" outlineLevel="1"/>
    <col min="7" max="7" width="11.3833333333333" style="66" customWidth="1" outlineLevel="1"/>
    <col min="8" max="8" width="12.5" style="66" customWidth="1"/>
    <col min="9" max="9" width="10.25" style="66" customWidth="1"/>
    <col min="10" max="10" width="9" style="66" customWidth="1"/>
    <col min="11" max="11" width="37.5" style="66" customWidth="1"/>
    <col min="12" max="12" width="28.3833333333333" style="66" customWidth="1"/>
    <col min="13" max="15" width="9" style="66" customWidth="1"/>
    <col min="16" max="16" width="10.3833333333333" style="66" customWidth="1"/>
    <col min="17" max="19" width="9" style="66" customWidth="1"/>
    <col min="20" max="16384" width="9" style="66"/>
  </cols>
  <sheetData>
    <row r="1" s="66" customFormat="1" ht="23.1" hidden="1" customHeight="1" spans="1:2">
      <c r="A1" s="103" t="s">
        <v>297</v>
      </c>
      <c r="B1" s="103"/>
    </row>
    <row r="2" s="64" customFormat="1" ht="38" customHeight="1" spans="1:11">
      <c r="A2" s="69" t="s">
        <v>1029</v>
      </c>
      <c r="B2" s="69"/>
      <c r="C2" s="69"/>
      <c r="D2" s="69"/>
      <c r="E2" s="69"/>
      <c r="F2" s="69"/>
      <c r="G2" s="69"/>
      <c r="H2" s="69"/>
      <c r="I2" s="69"/>
      <c r="J2" s="69"/>
      <c r="K2" s="69"/>
    </row>
    <row r="3" s="65" customFormat="1" ht="28" customHeight="1" spans="1:11">
      <c r="A3" s="71" t="s">
        <v>2</v>
      </c>
      <c r="B3" s="71" t="s">
        <v>3</v>
      </c>
      <c r="C3" s="71" t="s">
        <v>299</v>
      </c>
      <c r="D3" s="71" t="s">
        <v>301</v>
      </c>
      <c r="E3" s="71" t="s">
        <v>4</v>
      </c>
      <c r="F3" s="71" t="s">
        <v>5</v>
      </c>
      <c r="G3" s="71" t="s">
        <v>6</v>
      </c>
      <c r="H3" s="80" t="s">
        <v>7</v>
      </c>
      <c r="I3" s="80" t="s">
        <v>8</v>
      </c>
      <c r="J3" s="71" t="s">
        <v>9</v>
      </c>
      <c r="K3" s="71" t="s">
        <v>10</v>
      </c>
    </row>
    <row r="4" s="65" customFormat="1" ht="28" customHeight="1" spans="1:11">
      <c r="A4" s="71"/>
      <c r="B4" s="71"/>
      <c r="C4" s="71"/>
      <c r="D4" s="71"/>
      <c r="E4" s="71"/>
      <c r="F4" s="71"/>
      <c r="G4" s="71"/>
      <c r="H4" s="80"/>
      <c r="I4" s="80"/>
      <c r="J4" s="71"/>
      <c r="K4" s="71"/>
    </row>
    <row r="5" s="65" customFormat="1" ht="40" customHeight="1" outlineLevel="1" spans="1:11">
      <c r="A5" s="71"/>
      <c r="B5" s="71"/>
      <c r="C5" s="71"/>
      <c r="D5" s="71"/>
      <c r="E5" s="71"/>
      <c r="F5" s="71"/>
      <c r="G5" s="71"/>
      <c r="H5" s="80"/>
      <c r="I5" s="80"/>
      <c r="J5" s="71"/>
      <c r="K5" s="71"/>
    </row>
    <row r="6" s="66" customFormat="1" ht="83" customHeight="1" spans="1:17">
      <c r="A6" s="73">
        <v>1</v>
      </c>
      <c r="B6" s="73" t="s">
        <v>12</v>
      </c>
      <c r="C6" s="74" t="s">
        <v>374</v>
      </c>
      <c r="D6" s="73" t="s">
        <v>376</v>
      </c>
      <c r="E6" s="73" t="s">
        <v>13</v>
      </c>
      <c r="F6" s="73" t="s">
        <v>14</v>
      </c>
      <c r="G6" s="73" t="s">
        <v>15</v>
      </c>
      <c r="H6" s="73">
        <v>1000000</v>
      </c>
      <c r="I6" s="73">
        <v>600000</v>
      </c>
      <c r="J6" s="73" t="s">
        <v>16</v>
      </c>
      <c r="K6" s="73" t="s">
        <v>17</v>
      </c>
      <c r="P6" s="87">
        <f>H6/10000</f>
        <v>100</v>
      </c>
      <c r="Q6" s="87">
        <f>I6/10000</f>
        <v>60</v>
      </c>
    </row>
    <row r="7" s="66" customFormat="1" ht="83" customHeight="1" spans="1:17">
      <c r="A7" s="73">
        <v>2</v>
      </c>
      <c r="B7" s="73" t="s">
        <v>848</v>
      </c>
      <c r="C7" s="74" t="s">
        <v>439</v>
      </c>
      <c r="D7" s="73" t="s">
        <v>376</v>
      </c>
      <c r="E7" s="73" t="s">
        <v>133</v>
      </c>
      <c r="F7" s="73" t="s">
        <v>14</v>
      </c>
      <c r="G7" s="73" t="s">
        <v>15</v>
      </c>
      <c r="H7" s="73">
        <v>850000</v>
      </c>
      <c r="I7" s="73">
        <v>220000</v>
      </c>
      <c r="J7" s="73" t="s">
        <v>129</v>
      </c>
      <c r="K7" s="73" t="s">
        <v>192</v>
      </c>
      <c r="L7" s="88"/>
      <c r="M7" s="88"/>
      <c r="N7" s="88"/>
      <c r="P7" s="87"/>
      <c r="Q7" s="87"/>
    </row>
    <row r="8" s="66" customFormat="1" ht="83" customHeight="1" spans="1:17">
      <c r="A8" s="73">
        <v>3</v>
      </c>
      <c r="B8" s="73" t="s">
        <v>838</v>
      </c>
      <c r="C8" s="74" t="s">
        <v>439</v>
      </c>
      <c r="D8" s="73" t="s">
        <v>376</v>
      </c>
      <c r="E8" s="73" t="s">
        <v>133</v>
      </c>
      <c r="F8" s="73" t="s">
        <v>14</v>
      </c>
      <c r="G8" s="73" t="s">
        <v>15</v>
      </c>
      <c r="H8" s="73">
        <v>530000</v>
      </c>
      <c r="I8" s="73">
        <v>160000</v>
      </c>
      <c r="J8" s="73" t="s">
        <v>129</v>
      </c>
      <c r="K8" s="73" t="s">
        <v>194</v>
      </c>
      <c r="L8" s="88"/>
      <c r="M8" s="88"/>
      <c r="N8" s="88"/>
      <c r="P8" s="87"/>
      <c r="Q8" s="87"/>
    </row>
    <row r="9" s="66" customFormat="1" ht="83" customHeight="1" spans="1:17">
      <c r="A9" s="73">
        <v>4</v>
      </c>
      <c r="B9" s="73" t="s">
        <v>852</v>
      </c>
      <c r="C9" s="74" t="s">
        <v>439</v>
      </c>
      <c r="D9" s="73" t="s">
        <v>376</v>
      </c>
      <c r="E9" s="73">
        <v>2024</v>
      </c>
      <c r="F9" s="73" t="s">
        <v>14</v>
      </c>
      <c r="G9" s="73" t="s">
        <v>15</v>
      </c>
      <c r="H9" s="73">
        <v>30000</v>
      </c>
      <c r="I9" s="73">
        <v>30000</v>
      </c>
      <c r="J9" s="73" t="s">
        <v>129</v>
      </c>
      <c r="K9" s="73" t="s">
        <v>853</v>
      </c>
      <c r="L9" s="111"/>
      <c r="M9" s="111"/>
      <c r="N9" s="111"/>
      <c r="P9" s="87"/>
      <c r="Q9" s="87"/>
    </row>
    <row r="10" s="66" customFormat="1" ht="83" customHeight="1" spans="1:17">
      <c r="A10" s="73">
        <v>5</v>
      </c>
      <c r="B10" s="73" t="s">
        <v>19</v>
      </c>
      <c r="C10" s="74" t="s">
        <v>396</v>
      </c>
      <c r="D10" s="73" t="s">
        <v>398</v>
      </c>
      <c r="E10" s="73" t="s">
        <v>20</v>
      </c>
      <c r="F10" s="73" t="s">
        <v>14</v>
      </c>
      <c r="G10" s="73" t="s">
        <v>15</v>
      </c>
      <c r="H10" s="73">
        <v>779928.98</v>
      </c>
      <c r="I10" s="73">
        <v>500000</v>
      </c>
      <c r="J10" s="73" t="s">
        <v>16</v>
      </c>
      <c r="K10" s="73" t="s">
        <v>21</v>
      </c>
      <c r="L10" s="66" t="e">
        <f>#REF!-#REF!</f>
        <v>#REF!</v>
      </c>
      <c r="P10" s="87">
        <f>H10/10000</f>
        <v>77.992898</v>
      </c>
      <c r="Q10" s="87">
        <f>I10/10000</f>
        <v>50</v>
      </c>
    </row>
    <row r="11" s="66" customFormat="1" ht="83" customHeight="1" spans="1:12">
      <c r="A11" s="73">
        <v>6</v>
      </c>
      <c r="B11" s="73" t="s">
        <v>690</v>
      </c>
      <c r="C11" s="74" t="s">
        <v>374</v>
      </c>
      <c r="D11" s="73" t="s">
        <v>398</v>
      </c>
      <c r="E11" s="73" t="s">
        <v>20</v>
      </c>
      <c r="F11" s="73" t="s">
        <v>14</v>
      </c>
      <c r="G11" s="73" t="s">
        <v>15</v>
      </c>
      <c r="H11" s="73">
        <v>220000</v>
      </c>
      <c r="I11" s="73">
        <v>150000</v>
      </c>
      <c r="J11" s="73" t="s">
        <v>129</v>
      </c>
      <c r="K11" s="73" t="s">
        <v>692</v>
      </c>
      <c r="L11" s="89" t="e">
        <f>(I8-K8)/K8</f>
        <v>#VALUE!</v>
      </c>
    </row>
    <row r="12" s="66" customFormat="1" ht="83" customHeight="1" spans="1:17">
      <c r="A12" s="73">
        <v>7</v>
      </c>
      <c r="B12" s="73" t="s">
        <v>700</v>
      </c>
      <c r="C12" s="74" t="s">
        <v>374</v>
      </c>
      <c r="D12" s="73" t="s">
        <v>398</v>
      </c>
      <c r="E12" s="73">
        <v>2024</v>
      </c>
      <c r="F12" s="73" t="s">
        <v>14</v>
      </c>
      <c r="G12" s="73" t="s">
        <v>15</v>
      </c>
      <c r="H12" s="73">
        <v>50000</v>
      </c>
      <c r="I12" s="73">
        <v>50000</v>
      </c>
      <c r="J12" s="73" t="s">
        <v>129</v>
      </c>
      <c r="K12" s="73" t="s">
        <v>701</v>
      </c>
      <c r="P12" s="87">
        <f>H12/10000</f>
        <v>5</v>
      </c>
      <c r="Q12" s="87">
        <f>I12/10000</f>
        <v>5</v>
      </c>
    </row>
    <row r="13" s="66" customFormat="1" ht="83" customHeight="1" spans="1:14">
      <c r="A13" s="73">
        <v>8</v>
      </c>
      <c r="B13" s="73" t="s">
        <v>204</v>
      </c>
      <c r="C13" s="74" t="s">
        <v>439</v>
      </c>
      <c r="D13" s="73" t="s">
        <v>398</v>
      </c>
      <c r="E13" s="73" t="s">
        <v>133</v>
      </c>
      <c r="F13" s="73" t="s">
        <v>14</v>
      </c>
      <c r="G13" s="73" t="s">
        <v>15</v>
      </c>
      <c r="H13" s="73">
        <v>54000</v>
      </c>
      <c r="I13" s="73">
        <v>25000</v>
      </c>
      <c r="J13" s="73" t="s">
        <v>129</v>
      </c>
      <c r="K13" s="73" t="s">
        <v>205</v>
      </c>
      <c r="L13" s="88"/>
      <c r="M13" s="88"/>
      <c r="N13" s="88"/>
    </row>
    <row r="14" s="66" customFormat="1" ht="83" customHeight="1" spans="1:17">
      <c r="A14" s="73">
        <v>9</v>
      </c>
      <c r="B14" s="73" t="s">
        <v>40</v>
      </c>
      <c r="C14" s="74" t="s">
        <v>439</v>
      </c>
      <c r="D14" s="73" t="s">
        <v>928</v>
      </c>
      <c r="E14" s="73" t="s">
        <v>13</v>
      </c>
      <c r="F14" s="73" t="s">
        <v>14</v>
      </c>
      <c r="G14" s="73" t="s">
        <v>15</v>
      </c>
      <c r="H14" s="73">
        <v>61353</v>
      </c>
      <c r="I14" s="73">
        <v>40000</v>
      </c>
      <c r="J14" s="73" t="s">
        <v>16</v>
      </c>
      <c r="K14" s="73" t="s">
        <v>41</v>
      </c>
      <c r="P14" s="87">
        <f t="shared" ref="P14:P21" si="0">H14/10000</f>
        <v>6.1353</v>
      </c>
      <c r="Q14" s="87">
        <f t="shared" ref="Q14:Q21" si="1">I14/10000</f>
        <v>4</v>
      </c>
    </row>
    <row r="15" s="66" customFormat="1" ht="83" customHeight="1" spans="1:17">
      <c r="A15" s="73">
        <v>10</v>
      </c>
      <c r="B15" s="73" t="s">
        <v>150</v>
      </c>
      <c r="C15" s="74" t="s">
        <v>396</v>
      </c>
      <c r="D15" s="73" t="s">
        <v>588</v>
      </c>
      <c r="E15" s="73">
        <v>2024</v>
      </c>
      <c r="F15" s="73" t="s">
        <v>14</v>
      </c>
      <c r="G15" s="73" t="s">
        <v>15</v>
      </c>
      <c r="H15" s="73">
        <v>16054.58</v>
      </c>
      <c r="I15" s="73">
        <v>10000</v>
      </c>
      <c r="J15" s="73" t="s">
        <v>129</v>
      </c>
      <c r="K15" s="73" t="s">
        <v>151</v>
      </c>
      <c r="L15" s="88"/>
      <c r="M15" s="88"/>
      <c r="N15" s="88"/>
      <c r="P15" s="87">
        <f t="shared" si="0"/>
        <v>1.605458</v>
      </c>
      <c r="Q15" s="87">
        <f t="shared" si="1"/>
        <v>1</v>
      </c>
    </row>
    <row r="16" s="66" customFormat="1" ht="83" customHeight="1" spans="1:17">
      <c r="A16" s="73">
        <v>11</v>
      </c>
      <c r="B16" s="73" t="s">
        <v>53</v>
      </c>
      <c r="C16" s="74" t="s">
        <v>396</v>
      </c>
      <c r="D16" s="73" t="s">
        <v>890</v>
      </c>
      <c r="E16" s="73" t="s">
        <v>44</v>
      </c>
      <c r="F16" s="73" t="s">
        <v>14</v>
      </c>
      <c r="G16" s="73" t="s">
        <v>15</v>
      </c>
      <c r="H16" s="73">
        <v>33126.9</v>
      </c>
      <c r="I16" s="73">
        <v>15000</v>
      </c>
      <c r="J16" s="73" t="s">
        <v>16</v>
      </c>
      <c r="K16" s="73" t="s">
        <v>54</v>
      </c>
      <c r="P16" s="87">
        <f t="shared" si="0"/>
        <v>3.31269</v>
      </c>
      <c r="Q16" s="87">
        <f t="shared" si="1"/>
        <v>1.5</v>
      </c>
    </row>
    <row r="17" s="66" customFormat="1" ht="83" customHeight="1" spans="1:17">
      <c r="A17" s="73">
        <v>12</v>
      </c>
      <c r="B17" s="73" t="s">
        <v>189</v>
      </c>
      <c r="C17" s="74" t="s">
        <v>396</v>
      </c>
      <c r="D17" s="73" t="s">
        <v>890</v>
      </c>
      <c r="E17" s="73" t="s">
        <v>133</v>
      </c>
      <c r="F17" s="73" t="s">
        <v>14</v>
      </c>
      <c r="G17" s="73" t="s">
        <v>15</v>
      </c>
      <c r="H17" s="73">
        <v>10112</v>
      </c>
      <c r="I17" s="73">
        <v>5056</v>
      </c>
      <c r="J17" s="73" t="s">
        <v>129</v>
      </c>
      <c r="K17" s="73" t="s">
        <v>190</v>
      </c>
      <c r="P17" s="87">
        <f t="shared" si="0"/>
        <v>1.0112</v>
      </c>
      <c r="Q17" s="87">
        <f t="shared" si="1"/>
        <v>0.5056</v>
      </c>
    </row>
    <row r="18" s="66" customFormat="1" ht="83" customHeight="1" spans="1:17">
      <c r="A18" s="73">
        <v>13</v>
      </c>
      <c r="B18" s="73" t="s">
        <v>195</v>
      </c>
      <c r="C18" s="74" t="s">
        <v>439</v>
      </c>
      <c r="D18" s="73" t="s">
        <v>707</v>
      </c>
      <c r="E18" s="73" t="s">
        <v>133</v>
      </c>
      <c r="F18" s="73" t="s">
        <v>14</v>
      </c>
      <c r="G18" s="73" t="s">
        <v>15</v>
      </c>
      <c r="H18" s="73">
        <v>330670</v>
      </c>
      <c r="I18" s="73">
        <v>250000</v>
      </c>
      <c r="J18" s="73" t="s">
        <v>129</v>
      </c>
      <c r="K18" s="73" t="s">
        <v>196</v>
      </c>
      <c r="L18" s="88"/>
      <c r="M18" s="88"/>
      <c r="N18" s="88"/>
      <c r="P18" s="87">
        <f t="shared" si="0"/>
        <v>33.067</v>
      </c>
      <c r="Q18" s="87">
        <f t="shared" si="1"/>
        <v>25</v>
      </c>
    </row>
    <row r="19" s="66" customFormat="1" ht="83" customHeight="1" spans="1:17">
      <c r="A19" s="73">
        <v>14</v>
      </c>
      <c r="B19" s="73" t="s">
        <v>992</v>
      </c>
      <c r="C19" s="74" t="s">
        <v>439</v>
      </c>
      <c r="D19" s="73" t="s">
        <v>707</v>
      </c>
      <c r="E19" s="73" t="s">
        <v>133</v>
      </c>
      <c r="F19" s="73" t="s">
        <v>14</v>
      </c>
      <c r="G19" s="73" t="s">
        <v>15</v>
      </c>
      <c r="H19" s="73">
        <v>300000</v>
      </c>
      <c r="I19" s="73">
        <v>100000</v>
      </c>
      <c r="J19" s="73" t="s">
        <v>129</v>
      </c>
      <c r="K19" s="73" t="s">
        <v>1030</v>
      </c>
      <c r="L19" s="88"/>
      <c r="M19" s="88"/>
      <c r="N19" s="88"/>
      <c r="P19" s="87">
        <f t="shared" si="0"/>
        <v>30</v>
      </c>
      <c r="Q19" s="87">
        <f t="shared" si="1"/>
        <v>10</v>
      </c>
    </row>
    <row r="20" s="66" customFormat="1" ht="83" customHeight="1" spans="1:17">
      <c r="A20" s="73">
        <v>15</v>
      </c>
      <c r="B20" s="73" t="s">
        <v>36</v>
      </c>
      <c r="C20" s="74" t="s">
        <v>396</v>
      </c>
      <c r="D20" s="73" t="s">
        <v>707</v>
      </c>
      <c r="E20" s="73" t="s">
        <v>37</v>
      </c>
      <c r="F20" s="73" t="s">
        <v>14</v>
      </c>
      <c r="G20" s="73" t="s">
        <v>15</v>
      </c>
      <c r="H20" s="73">
        <v>75000</v>
      </c>
      <c r="I20" s="73">
        <v>40000</v>
      </c>
      <c r="J20" s="73" t="s">
        <v>16</v>
      </c>
      <c r="K20" s="73" t="s">
        <v>38</v>
      </c>
      <c r="P20" s="87">
        <f t="shared" si="0"/>
        <v>7.5</v>
      </c>
      <c r="Q20" s="87">
        <f t="shared" si="1"/>
        <v>4</v>
      </c>
    </row>
    <row r="21" s="66" customFormat="1" ht="83" customHeight="1" spans="1:17">
      <c r="A21" s="73">
        <v>16</v>
      </c>
      <c r="B21" s="73" t="s">
        <v>207</v>
      </c>
      <c r="C21" s="74" t="s">
        <v>374</v>
      </c>
      <c r="D21" s="73" t="s">
        <v>707</v>
      </c>
      <c r="E21" s="73" t="s">
        <v>133</v>
      </c>
      <c r="F21" s="73" t="s">
        <v>14</v>
      </c>
      <c r="G21" s="73" t="s">
        <v>15</v>
      </c>
      <c r="H21" s="73">
        <v>100000</v>
      </c>
      <c r="I21" s="73">
        <v>40000</v>
      </c>
      <c r="J21" s="73" t="s">
        <v>129</v>
      </c>
      <c r="K21" s="73" t="s">
        <v>208</v>
      </c>
      <c r="L21" s="88"/>
      <c r="M21" s="88"/>
      <c r="N21" s="88"/>
      <c r="P21" s="87">
        <f t="shared" si="0"/>
        <v>10</v>
      </c>
      <c r="Q21" s="87">
        <f t="shared" si="1"/>
        <v>4</v>
      </c>
    </row>
    <row r="22" s="66" customFormat="1" ht="83" customHeight="1" spans="1:14">
      <c r="A22" s="73">
        <v>17</v>
      </c>
      <c r="B22" s="73" t="s">
        <v>142</v>
      </c>
      <c r="C22" s="74" t="s">
        <v>439</v>
      </c>
      <c r="D22" s="73" t="s">
        <v>707</v>
      </c>
      <c r="E22" s="73">
        <v>2024</v>
      </c>
      <c r="F22" s="74" t="s">
        <v>14</v>
      </c>
      <c r="G22" s="73" t="s">
        <v>15</v>
      </c>
      <c r="H22" s="73">
        <v>37000</v>
      </c>
      <c r="I22" s="73">
        <v>37000</v>
      </c>
      <c r="J22" s="73" t="s">
        <v>129</v>
      </c>
      <c r="K22" s="73" t="s">
        <v>143</v>
      </c>
      <c r="L22" s="88"/>
      <c r="M22" s="88"/>
      <c r="N22" s="88"/>
    </row>
    <row r="23" s="66" customFormat="1" ht="83" customHeight="1" spans="1:14">
      <c r="A23" s="73">
        <v>18</v>
      </c>
      <c r="B23" s="73" t="s">
        <v>168</v>
      </c>
      <c r="C23" s="74" t="s">
        <v>396</v>
      </c>
      <c r="D23" s="73" t="s">
        <v>707</v>
      </c>
      <c r="E23" s="73" t="s">
        <v>44</v>
      </c>
      <c r="F23" s="73" t="s">
        <v>14</v>
      </c>
      <c r="G23" s="73" t="s">
        <v>15</v>
      </c>
      <c r="H23" s="73">
        <v>28790</v>
      </c>
      <c r="I23" s="73">
        <v>25000</v>
      </c>
      <c r="J23" s="73" t="s">
        <v>129</v>
      </c>
      <c r="K23" s="73" t="s">
        <v>169</v>
      </c>
      <c r="L23" s="111"/>
      <c r="M23" s="111"/>
      <c r="N23" s="111"/>
    </row>
    <row r="24" s="66" customFormat="1" ht="83" customHeight="1" spans="1:17">
      <c r="A24" s="73">
        <v>19</v>
      </c>
      <c r="B24" s="73" t="s">
        <v>166</v>
      </c>
      <c r="C24" s="74" t="s">
        <v>396</v>
      </c>
      <c r="D24" s="73" t="s">
        <v>707</v>
      </c>
      <c r="E24" s="73" t="s">
        <v>13</v>
      </c>
      <c r="F24" s="73" t="s">
        <v>14</v>
      </c>
      <c r="G24" s="73" t="s">
        <v>15</v>
      </c>
      <c r="H24" s="73">
        <v>36971</v>
      </c>
      <c r="I24" s="73">
        <v>20000</v>
      </c>
      <c r="J24" s="73" t="s">
        <v>129</v>
      </c>
      <c r="K24" s="73" t="s">
        <v>167</v>
      </c>
      <c r="L24" s="112"/>
      <c r="M24" s="112"/>
      <c r="N24" s="112"/>
      <c r="P24" s="87">
        <f>H24/10000</f>
        <v>3.6971</v>
      </c>
      <c r="Q24" s="87">
        <f>I24/10000</f>
        <v>2</v>
      </c>
    </row>
    <row r="25" s="66" customFormat="1" ht="83" customHeight="1" spans="1:14">
      <c r="A25" s="73">
        <v>20</v>
      </c>
      <c r="B25" s="73" t="s">
        <v>170</v>
      </c>
      <c r="C25" s="74" t="s">
        <v>396</v>
      </c>
      <c r="D25" s="73" t="s">
        <v>707</v>
      </c>
      <c r="E25" s="73" t="s">
        <v>37</v>
      </c>
      <c r="F25" s="73" t="s">
        <v>14</v>
      </c>
      <c r="G25" s="73" t="s">
        <v>15</v>
      </c>
      <c r="H25" s="73">
        <v>20775</v>
      </c>
      <c r="I25" s="73">
        <v>16600</v>
      </c>
      <c r="J25" s="73" t="s">
        <v>129</v>
      </c>
      <c r="K25" s="73" t="s">
        <v>171</v>
      </c>
      <c r="L25" s="111"/>
      <c r="M25" s="111"/>
      <c r="N25" s="111"/>
    </row>
    <row r="26" s="66" customFormat="1" ht="83" customHeight="1" spans="1:17">
      <c r="A26" s="73">
        <v>21</v>
      </c>
      <c r="B26" s="73" t="s">
        <v>47</v>
      </c>
      <c r="C26" s="74" t="s">
        <v>396</v>
      </c>
      <c r="D26" s="73" t="s">
        <v>707</v>
      </c>
      <c r="E26" s="73" t="s">
        <v>13</v>
      </c>
      <c r="F26" s="73" t="s">
        <v>14</v>
      </c>
      <c r="G26" s="73" t="s">
        <v>15</v>
      </c>
      <c r="H26" s="73">
        <v>38396.01</v>
      </c>
      <c r="I26" s="73">
        <v>15000</v>
      </c>
      <c r="J26" s="73" t="s">
        <v>16</v>
      </c>
      <c r="K26" s="73" t="s">
        <v>48</v>
      </c>
      <c r="P26" s="87">
        <f>H26/10000</f>
        <v>3.839601</v>
      </c>
      <c r="Q26" s="87">
        <f>I26/10000</f>
        <v>1.5</v>
      </c>
    </row>
    <row r="27" s="66" customFormat="1" ht="83" customHeight="1" spans="1:17">
      <c r="A27" s="73">
        <v>22</v>
      </c>
      <c r="B27" s="73" t="s">
        <v>929</v>
      </c>
      <c r="C27" s="74" t="s">
        <v>396</v>
      </c>
      <c r="D27" s="73" t="s">
        <v>707</v>
      </c>
      <c r="E27" s="73" t="s">
        <v>13</v>
      </c>
      <c r="F27" s="73" t="s">
        <v>14</v>
      </c>
      <c r="G27" s="73" t="s">
        <v>15</v>
      </c>
      <c r="H27" s="73">
        <v>28500</v>
      </c>
      <c r="I27" s="73">
        <v>15000</v>
      </c>
      <c r="J27" s="73" t="s">
        <v>16</v>
      </c>
      <c r="K27" s="73" t="s">
        <v>90</v>
      </c>
      <c r="P27" s="87">
        <f>H27/10000</f>
        <v>2.85</v>
      </c>
      <c r="Q27" s="87">
        <f>I27/10000</f>
        <v>1.5</v>
      </c>
    </row>
    <row r="28" s="66" customFormat="1" ht="83" customHeight="1" spans="1:17">
      <c r="A28" s="73">
        <v>23</v>
      </c>
      <c r="B28" s="73" t="s">
        <v>43</v>
      </c>
      <c r="C28" s="74" t="s">
        <v>396</v>
      </c>
      <c r="D28" s="73" t="s">
        <v>707</v>
      </c>
      <c r="E28" s="73" t="s">
        <v>44</v>
      </c>
      <c r="F28" s="73" t="s">
        <v>14</v>
      </c>
      <c r="G28" s="73" t="s">
        <v>15</v>
      </c>
      <c r="H28" s="73">
        <v>47914.96</v>
      </c>
      <c r="I28" s="73">
        <v>15000</v>
      </c>
      <c r="J28" s="73" t="s">
        <v>16</v>
      </c>
      <c r="K28" s="73" t="s">
        <v>45</v>
      </c>
      <c r="P28" s="87">
        <f>H28/10000</f>
        <v>4.791496</v>
      </c>
      <c r="Q28" s="87">
        <f>I28/10000</f>
        <v>1.5</v>
      </c>
    </row>
    <row r="29" s="66" customFormat="1" ht="83" customHeight="1" spans="1:14">
      <c r="A29" s="73">
        <v>24</v>
      </c>
      <c r="B29" s="73" t="s">
        <v>172</v>
      </c>
      <c r="C29" s="74" t="s">
        <v>396</v>
      </c>
      <c r="D29" s="73" t="s">
        <v>707</v>
      </c>
      <c r="E29" s="73" t="s">
        <v>37</v>
      </c>
      <c r="F29" s="73" t="s">
        <v>14</v>
      </c>
      <c r="G29" s="73" t="s">
        <v>15</v>
      </c>
      <c r="H29" s="73">
        <v>20600</v>
      </c>
      <c r="I29" s="73">
        <v>15000</v>
      </c>
      <c r="J29" s="73" t="s">
        <v>129</v>
      </c>
      <c r="K29" s="73" t="s">
        <v>173</v>
      </c>
      <c r="L29" s="88"/>
      <c r="M29" s="88"/>
      <c r="N29" s="88"/>
    </row>
    <row r="30" s="66" customFormat="1" ht="83" customHeight="1" spans="1:14">
      <c r="A30" s="73">
        <v>25</v>
      </c>
      <c r="B30" s="73" t="s">
        <v>174</v>
      </c>
      <c r="C30" s="74" t="s">
        <v>396</v>
      </c>
      <c r="D30" s="73" t="s">
        <v>707</v>
      </c>
      <c r="E30" s="73" t="s">
        <v>175</v>
      </c>
      <c r="F30" s="73" t="s">
        <v>14</v>
      </c>
      <c r="G30" s="73" t="s">
        <v>15</v>
      </c>
      <c r="H30" s="73">
        <v>18795</v>
      </c>
      <c r="I30" s="73">
        <v>15000</v>
      </c>
      <c r="J30" s="73" t="s">
        <v>129</v>
      </c>
      <c r="K30" s="73" t="s">
        <v>176</v>
      </c>
      <c r="L30" s="88"/>
      <c r="M30" s="88"/>
      <c r="N30" s="88"/>
    </row>
    <row r="31" s="66" customFormat="1" ht="83" customHeight="1" spans="1:11">
      <c r="A31" s="73">
        <v>26</v>
      </c>
      <c r="B31" s="73" t="s">
        <v>60</v>
      </c>
      <c r="C31" s="74" t="s">
        <v>396</v>
      </c>
      <c r="D31" s="73" t="s">
        <v>707</v>
      </c>
      <c r="E31" s="73" t="s">
        <v>20</v>
      </c>
      <c r="F31" s="73" t="s">
        <v>14</v>
      </c>
      <c r="G31" s="73" t="s">
        <v>15</v>
      </c>
      <c r="H31" s="73">
        <v>23689.96</v>
      </c>
      <c r="I31" s="73">
        <v>13000</v>
      </c>
      <c r="J31" s="73" t="s">
        <v>16</v>
      </c>
      <c r="K31" s="73" t="s">
        <v>61</v>
      </c>
    </row>
    <row r="32" s="66" customFormat="1" ht="83" customHeight="1" spans="1:14">
      <c r="A32" s="73">
        <v>27</v>
      </c>
      <c r="B32" s="73" t="s">
        <v>75</v>
      </c>
      <c r="C32" s="74" t="s">
        <v>396</v>
      </c>
      <c r="D32" s="73" t="s">
        <v>707</v>
      </c>
      <c r="E32" s="73" t="s">
        <v>1031</v>
      </c>
      <c r="F32" s="73" t="s">
        <v>14</v>
      </c>
      <c r="G32" s="73" t="s">
        <v>15</v>
      </c>
      <c r="H32" s="73">
        <v>19930</v>
      </c>
      <c r="I32" s="73">
        <v>13000</v>
      </c>
      <c r="J32" s="73" t="s">
        <v>16</v>
      </c>
      <c r="K32" s="73" t="s">
        <v>77</v>
      </c>
      <c r="L32" s="88"/>
      <c r="M32" s="88"/>
      <c r="N32" s="88"/>
    </row>
    <row r="33" s="66" customFormat="1" ht="83" customHeight="1" spans="1:14">
      <c r="A33" s="73">
        <v>28</v>
      </c>
      <c r="B33" s="73" t="s">
        <v>177</v>
      </c>
      <c r="C33" s="74" t="s">
        <v>396</v>
      </c>
      <c r="D33" s="73" t="s">
        <v>707</v>
      </c>
      <c r="E33" s="73" t="s">
        <v>44</v>
      </c>
      <c r="F33" s="73" t="s">
        <v>14</v>
      </c>
      <c r="G33" s="73" t="s">
        <v>15</v>
      </c>
      <c r="H33" s="73">
        <v>15668</v>
      </c>
      <c r="I33" s="73">
        <v>12500</v>
      </c>
      <c r="J33" s="73" t="s">
        <v>129</v>
      </c>
      <c r="K33" s="73" t="s">
        <v>178</v>
      </c>
      <c r="L33" s="111"/>
      <c r="M33" s="111"/>
      <c r="N33" s="111"/>
    </row>
    <row r="34" s="66" customFormat="1" ht="83" customHeight="1" spans="1:14">
      <c r="A34" s="73">
        <v>29</v>
      </c>
      <c r="B34" s="73" t="s">
        <v>179</v>
      </c>
      <c r="C34" s="74" t="s">
        <v>396</v>
      </c>
      <c r="D34" s="73" t="s">
        <v>707</v>
      </c>
      <c r="E34" s="73" t="s">
        <v>44</v>
      </c>
      <c r="F34" s="73" t="s">
        <v>14</v>
      </c>
      <c r="G34" s="73" t="s">
        <v>15</v>
      </c>
      <c r="H34" s="73">
        <v>15542</v>
      </c>
      <c r="I34" s="73">
        <v>12500</v>
      </c>
      <c r="J34" s="73" t="s">
        <v>129</v>
      </c>
      <c r="K34" s="73" t="s">
        <v>180</v>
      </c>
      <c r="L34" s="111"/>
      <c r="M34" s="111"/>
      <c r="N34" s="111"/>
    </row>
    <row r="35" s="66" customFormat="1" ht="83" customHeight="1" spans="1:14">
      <c r="A35" s="73">
        <v>30</v>
      </c>
      <c r="B35" s="73" t="s">
        <v>218</v>
      </c>
      <c r="C35" s="74" t="s">
        <v>396</v>
      </c>
      <c r="D35" s="73" t="s">
        <v>707</v>
      </c>
      <c r="E35" s="73" t="s">
        <v>133</v>
      </c>
      <c r="F35" s="74" t="s">
        <v>14</v>
      </c>
      <c r="G35" s="73" t="s">
        <v>15</v>
      </c>
      <c r="H35" s="73">
        <v>23000</v>
      </c>
      <c r="I35" s="73">
        <v>12000</v>
      </c>
      <c r="J35" s="73" t="s">
        <v>129</v>
      </c>
      <c r="K35" s="73" t="s">
        <v>219</v>
      </c>
      <c r="L35" s="88"/>
      <c r="M35" s="88"/>
      <c r="N35" s="88"/>
    </row>
    <row r="36" s="66" customFormat="1" ht="83" customHeight="1" spans="1:14">
      <c r="A36" s="73">
        <v>31</v>
      </c>
      <c r="B36" s="73" t="s">
        <v>183</v>
      </c>
      <c r="C36" s="74" t="s">
        <v>396</v>
      </c>
      <c r="D36" s="73" t="s">
        <v>707</v>
      </c>
      <c r="E36" s="73" t="s">
        <v>20</v>
      </c>
      <c r="F36" s="73" t="s">
        <v>14</v>
      </c>
      <c r="G36" s="73" t="s">
        <v>15</v>
      </c>
      <c r="H36" s="73">
        <v>14332</v>
      </c>
      <c r="I36" s="73">
        <v>12000</v>
      </c>
      <c r="J36" s="73" t="s">
        <v>129</v>
      </c>
      <c r="K36" s="73" t="s">
        <v>184</v>
      </c>
      <c r="L36" s="88"/>
      <c r="M36" s="88"/>
      <c r="N36" s="88"/>
    </row>
    <row r="37" s="66" customFormat="1" ht="83" customHeight="1" spans="1:14">
      <c r="A37" s="73">
        <v>32</v>
      </c>
      <c r="B37" s="73" t="s">
        <v>185</v>
      </c>
      <c r="C37" s="74" t="s">
        <v>396</v>
      </c>
      <c r="D37" s="73" t="s">
        <v>707</v>
      </c>
      <c r="E37" s="73" t="s">
        <v>20</v>
      </c>
      <c r="F37" s="73" t="s">
        <v>14</v>
      </c>
      <c r="G37" s="73" t="s">
        <v>15</v>
      </c>
      <c r="H37" s="73">
        <v>14046</v>
      </c>
      <c r="I37" s="73">
        <v>12000</v>
      </c>
      <c r="J37" s="73" t="s">
        <v>129</v>
      </c>
      <c r="K37" s="73" t="s">
        <v>186</v>
      </c>
      <c r="L37" s="88"/>
      <c r="M37" s="88"/>
      <c r="N37" s="88"/>
    </row>
    <row r="38" s="66" customFormat="1" ht="83" customHeight="1" spans="1:14">
      <c r="A38" s="73">
        <v>33</v>
      </c>
      <c r="B38" s="73" t="s">
        <v>181</v>
      </c>
      <c r="C38" s="74" t="s">
        <v>396</v>
      </c>
      <c r="D38" s="73" t="s">
        <v>707</v>
      </c>
      <c r="E38" s="73" t="s">
        <v>44</v>
      </c>
      <c r="F38" s="73" t="s">
        <v>14</v>
      </c>
      <c r="G38" s="73" t="s">
        <v>15</v>
      </c>
      <c r="H38" s="73">
        <v>14588.5</v>
      </c>
      <c r="I38" s="73">
        <v>11600</v>
      </c>
      <c r="J38" s="73" t="s">
        <v>129</v>
      </c>
      <c r="K38" s="73" t="s">
        <v>182</v>
      </c>
      <c r="L38" s="111"/>
      <c r="M38" s="111"/>
      <c r="N38" s="111"/>
    </row>
    <row r="39" s="66" customFormat="1" ht="83" customHeight="1" spans="1:17">
      <c r="A39" s="73">
        <v>34</v>
      </c>
      <c r="B39" s="73" t="s">
        <v>65</v>
      </c>
      <c r="C39" s="74" t="s">
        <v>396</v>
      </c>
      <c r="D39" s="73" t="s">
        <v>707</v>
      </c>
      <c r="E39" s="73" t="s">
        <v>13</v>
      </c>
      <c r="F39" s="73" t="s">
        <v>14</v>
      </c>
      <c r="G39" s="73" t="s">
        <v>15</v>
      </c>
      <c r="H39" s="73">
        <v>23500</v>
      </c>
      <c r="I39" s="73">
        <v>10000</v>
      </c>
      <c r="J39" s="73" t="s">
        <v>16</v>
      </c>
      <c r="K39" s="73" t="s">
        <v>66</v>
      </c>
      <c r="L39" s="66" t="s">
        <v>480</v>
      </c>
      <c r="P39" s="87">
        <f>H39/10000</f>
        <v>2.35</v>
      </c>
      <c r="Q39" s="87">
        <f>I39/10000</f>
        <v>1</v>
      </c>
    </row>
    <row r="40" s="66" customFormat="1" ht="83" customHeight="1" spans="1:14">
      <c r="A40" s="73">
        <v>35</v>
      </c>
      <c r="B40" s="73" t="s">
        <v>216</v>
      </c>
      <c r="C40" s="74" t="s">
        <v>396</v>
      </c>
      <c r="D40" s="73" t="s">
        <v>707</v>
      </c>
      <c r="E40" s="73" t="s">
        <v>133</v>
      </c>
      <c r="F40" s="74" t="s">
        <v>14</v>
      </c>
      <c r="G40" s="73" t="s">
        <v>15</v>
      </c>
      <c r="H40" s="73">
        <v>24753</v>
      </c>
      <c r="I40" s="73">
        <v>10000</v>
      </c>
      <c r="J40" s="73" t="s">
        <v>129</v>
      </c>
      <c r="K40" s="73" t="s">
        <v>217</v>
      </c>
      <c r="L40" s="88"/>
      <c r="M40" s="88"/>
      <c r="N40" s="88"/>
    </row>
    <row r="41" s="66" customFormat="1" ht="83" customHeight="1" spans="1:14">
      <c r="A41" s="73">
        <v>36</v>
      </c>
      <c r="B41" s="73" t="s">
        <v>225</v>
      </c>
      <c r="C41" s="74" t="s">
        <v>396</v>
      </c>
      <c r="D41" s="73" t="s">
        <v>707</v>
      </c>
      <c r="E41" s="73" t="s">
        <v>133</v>
      </c>
      <c r="F41" s="73" t="s">
        <v>14</v>
      </c>
      <c r="G41" s="73" t="s">
        <v>15</v>
      </c>
      <c r="H41" s="73">
        <v>10500</v>
      </c>
      <c r="I41" s="73">
        <v>8800</v>
      </c>
      <c r="J41" s="73" t="s">
        <v>129</v>
      </c>
      <c r="K41" s="73" t="s">
        <v>226</v>
      </c>
      <c r="L41" s="88"/>
      <c r="M41" s="88"/>
      <c r="N41" s="88"/>
    </row>
    <row r="42" s="66" customFormat="1" ht="83" customHeight="1" spans="1:14">
      <c r="A42" s="73">
        <v>37</v>
      </c>
      <c r="B42" s="73" t="s">
        <v>79</v>
      </c>
      <c r="C42" s="74" t="s">
        <v>374</v>
      </c>
      <c r="D42" s="73" t="s">
        <v>707</v>
      </c>
      <c r="E42" s="73" t="s">
        <v>13</v>
      </c>
      <c r="F42" s="73" t="s">
        <v>14</v>
      </c>
      <c r="G42" s="73" t="s">
        <v>15</v>
      </c>
      <c r="H42" s="73">
        <v>14000</v>
      </c>
      <c r="I42" s="73">
        <v>8000</v>
      </c>
      <c r="J42" s="73" t="s">
        <v>16</v>
      </c>
      <c r="K42" s="73" t="s">
        <v>80</v>
      </c>
      <c r="L42" s="88"/>
      <c r="M42" s="88"/>
      <c r="N42" s="88"/>
    </row>
    <row r="43" s="66" customFormat="1" ht="83" customHeight="1" spans="1:17">
      <c r="A43" s="73">
        <v>38</v>
      </c>
      <c r="B43" s="73" t="s">
        <v>164</v>
      </c>
      <c r="C43" s="74" t="s">
        <v>374</v>
      </c>
      <c r="D43" s="73" t="s">
        <v>707</v>
      </c>
      <c r="E43" s="73">
        <v>2024</v>
      </c>
      <c r="F43" s="73" t="s">
        <v>14</v>
      </c>
      <c r="G43" s="73" t="s">
        <v>15</v>
      </c>
      <c r="H43" s="73">
        <v>11000</v>
      </c>
      <c r="I43" s="73">
        <v>7000</v>
      </c>
      <c r="J43" s="73" t="s">
        <v>129</v>
      </c>
      <c r="K43" s="73" t="s">
        <v>165</v>
      </c>
      <c r="P43" s="87">
        <f>H43/10000</f>
        <v>1.1</v>
      </c>
      <c r="Q43" s="87">
        <f>I43/10000</f>
        <v>0.7</v>
      </c>
    </row>
    <row r="44" s="66" customFormat="1" ht="83" customHeight="1" spans="1:17">
      <c r="A44" s="73">
        <v>39</v>
      </c>
      <c r="B44" s="73" t="s">
        <v>82</v>
      </c>
      <c r="C44" s="74" t="s">
        <v>396</v>
      </c>
      <c r="D44" s="73" t="s">
        <v>707</v>
      </c>
      <c r="E44" s="73" t="s">
        <v>44</v>
      </c>
      <c r="F44" s="73" t="s">
        <v>14</v>
      </c>
      <c r="G44" s="73" t="s">
        <v>15</v>
      </c>
      <c r="H44" s="73">
        <v>13978</v>
      </c>
      <c r="I44" s="73">
        <v>6000</v>
      </c>
      <c r="J44" s="73" t="s">
        <v>16</v>
      </c>
      <c r="K44" s="73" t="s">
        <v>83</v>
      </c>
      <c r="P44" s="87">
        <f>H44/10000</f>
        <v>1.3978</v>
      </c>
      <c r="Q44" s="87">
        <f>I44/10000</f>
        <v>0.6</v>
      </c>
    </row>
    <row r="45" s="66" customFormat="1" ht="83" customHeight="1" spans="1:17">
      <c r="A45" s="73">
        <v>40</v>
      </c>
      <c r="B45" s="73" t="s">
        <v>84</v>
      </c>
      <c r="C45" s="74" t="s">
        <v>396</v>
      </c>
      <c r="D45" s="73" t="s">
        <v>707</v>
      </c>
      <c r="E45" s="73" t="s">
        <v>13</v>
      </c>
      <c r="F45" s="73" t="s">
        <v>14</v>
      </c>
      <c r="G45" s="73" t="s">
        <v>15</v>
      </c>
      <c r="H45" s="73">
        <v>11000</v>
      </c>
      <c r="I45" s="73">
        <v>5000</v>
      </c>
      <c r="J45" s="73" t="s">
        <v>16</v>
      </c>
      <c r="K45" s="73" t="s">
        <v>85</v>
      </c>
      <c r="P45" s="87">
        <f>H45/10000</f>
        <v>1.1</v>
      </c>
      <c r="Q45" s="87">
        <f>I45/10000</f>
        <v>0.5</v>
      </c>
    </row>
    <row r="46" s="66" customFormat="1" ht="83" customHeight="1" spans="1:14">
      <c r="A46" s="73">
        <v>41</v>
      </c>
      <c r="B46" s="73" t="s">
        <v>223</v>
      </c>
      <c r="C46" s="74" t="s">
        <v>396</v>
      </c>
      <c r="D46" s="73" t="s">
        <v>707</v>
      </c>
      <c r="E46" s="73" t="s">
        <v>133</v>
      </c>
      <c r="F46" s="74" t="s">
        <v>14</v>
      </c>
      <c r="G46" s="73" t="s">
        <v>15</v>
      </c>
      <c r="H46" s="73">
        <v>10543</v>
      </c>
      <c r="I46" s="73">
        <v>5000</v>
      </c>
      <c r="J46" s="73" t="s">
        <v>129</v>
      </c>
      <c r="K46" s="73" t="s">
        <v>224</v>
      </c>
      <c r="L46" s="88"/>
      <c r="M46" s="88"/>
      <c r="N46" s="88"/>
    </row>
    <row r="47" s="66" customFormat="1" ht="83" customHeight="1" spans="1:17">
      <c r="A47" s="73">
        <v>42</v>
      </c>
      <c r="B47" s="73" t="s">
        <v>865</v>
      </c>
      <c r="C47" s="74" t="s">
        <v>439</v>
      </c>
      <c r="D47" s="73" t="s">
        <v>707</v>
      </c>
      <c r="E47" s="73">
        <v>2024</v>
      </c>
      <c r="F47" s="73" t="s">
        <v>14</v>
      </c>
      <c r="G47" s="73" t="s">
        <v>57</v>
      </c>
      <c r="H47" s="73">
        <v>60000</v>
      </c>
      <c r="I47" s="73">
        <v>30000</v>
      </c>
      <c r="J47" s="73" t="s">
        <v>129</v>
      </c>
      <c r="K47" s="73" t="s">
        <v>211</v>
      </c>
      <c r="P47" s="87">
        <f>H47/10000</f>
        <v>6</v>
      </c>
      <c r="Q47" s="87">
        <f>I47/10000</f>
        <v>3</v>
      </c>
    </row>
    <row r="48" s="66" customFormat="1" ht="83" customHeight="1" spans="1:14">
      <c r="A48" s="73">
        <v>43</v>
      </c>
      <c r="B48" s="73" t="s">
        <v>187</v>
      </c>
      <c r="C48" s="74" t="s">
        <v>396</v>
      </c>
      <c r="D48" s="73" t="s">
        <v>707</v>
      </c>
      <c r="E48" s="73">
        <v>2024</v>
      </c>
      <c r="F48" s="73" t="s">
        <v>14</v>
      </c>
      <c r="G48" s="73" t="s">
        <v>106</v>
      </c>
      <c r="H48" s="73">
        <v>13176</v>
      </c>
      <c r="I48" s="73">
        <v>10500</v>
      </c>
      <c r="J48" s="73" t="s">
        <v>129</v>
      </c>
      <c r="K48" s="73" t="s">
        <v>188</v>
      </c>
      <c r="L48" s="88"/>
      <c r="M48" s="88"/>
      <c r="N48" s="88"/>
    </row>
    <row r="49" s="66" customFormat="1" ht="83" customHeight="1" spans="1:12">
      <c r="A49" s="73">
        <v>44</v>
      </c>
      <c r="B49" s="74" t="s">
        <v>261</v>
      </c>
      <c r="C49" s="74" t="s">
        <v>545</v>
      </c>
      <c r="D49" s="73" t="s">
        <v>546</v>
      </c>
      <c r="E49" s="74" t="s">
        <v>133</v>
      </c>
      <c r="F49" s="74" t="s">
        <v>95</v>
      </c>
      <c r="G49" s="74" t="s">
        <v>122</v>
      </c>
      <c r="H49" s="74">
        <v>17000</v>
      </c>
      <c r="I49" s="73">
        <v>13000</v>
      </c>
      <c r="J49" s="74" t="s">
        <v>129</v>
      </c>
      <c r="K49" s="74" t="s">
        <v>262</v>
      </c>
      <c r="L49" s="66" t="s">
        <v>682</v>
      </c>
    </row>
    <row r="50" s="66" customFormat="1" ht="83" customHeight="1" spans="1:11">
      <c r="A50" s="73">
        <v>45</v>
      </c>
      <c r="B50" s="73" t="s">
        <v>259</v>
      </c>
      <c r="C50" s="74" t="s">
        <v>545</v>
      </c>
      <c r="D50" s="73" t="s">
        <v>546</v>
      </c>
      <c r="E50" s="73" t="s">
        <v>133</v>
      </c>
      <c r="F50" s="74" t="s">
        <v>95</v>
      </c>
      <c r="G50" s="73" t="s">
        <v>122</v>
      </c>
      <c r="H50" s="73">
        <v>17597</v>
      </c>
      <c r="I50" s="73">
        <v>13000</v>
      </c>
      <c r="J50" s="73" t="s">
        <v>129</v>
      </c>
      <c r="K50" s="73" t="s">
        <v>260</v>
      </c>
    </row>
    <row r="51" s="66" customFormat="1" ht="83" customHeight="1" spans="1:11">
      <c r="A51" s="73">
        <v>46</v>
      </c>
      <c r="B51" s="74" t="s">
        <v>121</v>
      </c>
      <c r="C51" s="74" t="s">
        <v>545</v>
      </c>
      <c r="D51" s="73" t="s">
        <v>546</v>
      </c>
      <c r="E51" s="74" t="s">
        <v>13</v>
      </c>
      <c r="F51" s="74" t="s">
        <v>95</v>
      </c>
      <c r="G51" s="74" t="s">
        <v>122</v>
      </c>
      <c r="H51" s="74">
        <v>28200</v>
      </c>
      <c r="I51" s="73">
        <v>10000</v>
      </c>
      <c r="J51" s="73" t="s">
        <v>16</v>
      </c>
      <c r="K51" s="74" t="s">
        <v>123</v>
      </c>
    </row>
    <row r="52" s="66" customFormat="1" ht="83" customHeight="1" spans="1:11">
      <c r="A52" s="73">
        <v>47</v>
      </c>
      <c r="B52" s="73" t="s">
        <v>161</v>
      </c>
      <c r="C52" s="74" t="s">
        <v>608</v>
      </c>
      <c r="D52" s="73" t="s">
        <v>546</v>
      </c>
      <c r="E52" s="73">
        <v>2024</v>
      </c>
      <c r="F52" s="74" t="s">
        <v>14</v>
      </c>
      <c r="G52" s="73" t="s">
        <v>122</v>
      </c>
      <c r="H52" s="73">
        <v>12000</v>
      </c>
      <c r="I52" s="73">
        <v>6000</v>
      </c>
      <c r="J52" s="73" t="s">
        <v>129</v>
      </c>
      <c r="K52" s="73" t="s">
        <v>162</v>
      </c>
    </row>
    <row r="53" s="66" customFormat="1" ht="83" customHeight="1" spans="1:11">
      <c r="A53" s="73">
        <v>48</v>
      </c>
      <c r="B53" s="74" t="s">
        <v>125</v>
      </c>
      <c r="C53" s="74" t="s">
        <v>545</v>
      </c>
      <c r="D53" s="73" t="s">
        <v>546</v>
      </c>
      <c r="E53" s="74" t="s">
        <v>13</v>
      </c>
      <c r="F53" s="74" t="s">
        <v>95</v>
      </c>
      <c r="G53" s="74" t="s">
        <v>122</v>
      </c>
      <c r="H53" s="74">
        <v>10500</v>
      </c>
      <c r="I53" s="73">
        <v>2500</v>
      </c>
      <c r="J53" s="73" t="s">
        <v>16</v>
      </c>
      <c r="K53" s="74" t="s">
        <v>126</v>
      </c>
    </row>
    <row r="54" s="66" customFormat="1" ht="83" customHeight="1" spans="1:14">
      <c r="A54" s="73">
        <v>49</v>
      </c>
      <c r="B54" s="73" t="s">
        <v>993</v>
      </c>
      <c r="C54" s="74" t="s">
        <v>994</v>
      </c>
      <c r="D54" s="73" t="s">
        <v>462</v>
      </c>
      <c r="E54" s="73" t="s">
        <v>133</v>
      </c>
      <c r="F54" s="73" t="s">
        <v>14</v>
      </c>
      <c r="G54" s="73" t="s">
        <v>15</v>
      </c>
      <c r="H54" s="73">
        <v>10000</v>
      </c>
      <c r="I54" s="73">
        <v>5000</v>
      </c>
      <c r="J54" s="73" t="s">
        <v>129</v>
      </c>
      <c r="K54" s="73" t="s">
        <v>1032</v>
      </c>
      <c r="L54" s="88"/>
      <c r="M54" s="88"/>
      <c r="N54" s="88"/>
    </row>
    <row r="55" s="66" customFormat="1" ht="83" customHeight="1" spans="1:17">
      <c r="A55" s="73">
        <v>50</v>
      </c>
      <c r="B55" s="73" t="s">
        <v>86</v>
      </c>
      <c r="C55" s="74" t="s">
        <v>460</v>
      </c>
      <c r="D55" s="73" t="s">
        <v>462</v>
      </c>
      <c r="E55" s="73" t="s">
        <v>13</v>
      </c>
      <c r="F55" s="73" t="s">
        <v>14</v>
      </c>
      <c r="G55" s="73" t="s">
        <v>57</v>
      </c>
      <c r="H55" s="73">
        <v>82510</v>
      </c>
      <c r="I55" s="73">
        <v>40000</v>
      </c>
      <c r="J55" s="73" t="s">
        <v>16</v>
      </c>
      <c r="K55" s="73" t="s">
        <v>87</v>
      </c>
      <c r="P55" s="87">
        <f>H55/10000</f>
        <v>8.251</v>
      </c>
      <c r="Q55" s="87">
        <f>I55/10000</f>
        <v>4</v>
      </c>
    </row>
    <row r="56" s="66" customFormat="1" ht="83" customHeight="1" spans="1:17">
      <c r="A56" s="73">
        <v>51</v>
      </c>
      <c r="B56" s="73" t="s">
        <v>56</v>
      </c>
      <c r="C56" s="74" t="s">
        <v>460</v>
      </c>
      <c r="D56" s="73" t="s">
        <v>462</v>
      </c>
      <c r="E56" s="73" t="s">
        <v>13</v>
      </c>
      <c r="F56" s="73" t="s">
        <v>14</v>
      </c>
      <c r="G56" s="73" t="s">
        <v>57</v>
      </c>
      <c r="H56" s="73">
        <v>29000</v>
      </c>
      <c r="I56" s="73">
        <v>15000</v>
      </c>
      <c r="J56" s="73" t="s">
        <v>16</v>
      </c>
      <c r="K56" s="73" t="s">
        <v>58</v>
      </c>
      <c r="P56" s="87">
        <f>H56/10000</f>
        <v>2.9</v>
      </c>
      <c r="Q56" s="87">
        <f>I56/10000</f>
        <v>1.5</v>
      </c>
    </row>
    <row r="57" s="66" customFormat="1" ht="83" customHeight="1" spans="1:14">
      <c r="A57" s="73">
        <v>52</v>
      </c>
      <c r="B57" s="73" t="s">
        <v>1033</v>
      </c>
      <c r="C57" s="74" t="s">
        <v>460</v>
      </c>
      <c r="D57" s="73" t="s">
        <v>462</v>
      </c>
      <c r="E57" s="73" t="s">
        <v>133</v>
      </c>
      <c r="F57" s="73" t="s">
        <v>14</v>
      </c>
      <c r="G57" s="73" t="s">
        <v>57</v>
      </c>
      <c r="H57" s="73">
        <v>10000</v>
      </c>
      <c r="I57" s="73">
        <v>5000</v>
      </c>
      <c r="J57" s="73" t="s">
        <v>129</v>
      </c>
      <c r="K57" s="73" t="s">
        <v>1034</v>
      </c>
      <c r="L57" s="88"/>
      <c r="M57" s="88"/>
      <c r="N57" s="88"/>
    </row>
    <row r="58" s="66" customFormat="1" ht="83" customHeight="1" spans="1:17">
      <c r="A58" s="73">
        <v>53</v>
      </c>
      <c r="B58" s="73" t="s">
        <v>68</v>
      </c>
      <c r="C58" s="74" t="s">
        <v>482</v>
      </c>
      <c r="D58" s="73" t="s">
        <v>484</v>
      </c>
      <c r="E58" s="73" t="s">
        <v>13</v>
      </c>
      <c r="F58" s="73" t="s">
        <v>14</v>
      </c>
      <c r="G58" s="73" t="s">
        <v>15</v>
      </c>
      <c r="H58" s="73">
        <v>22500</v>
      </c>
      <c r="I58" s="73">
        <v>15000</v>
      </c>
      <c r="J58" s="73" t="s">
        <v>16</v>
      </c>
      <c r="K58" s="73" t="s">
        <v>70</v>
      </c>
      <c r="L58" s="74"/>
      <c r="M58" s="74"/>
      <c r="N58" s="74"/>
      <c r="P58" s="87">
        <f>H58/10000</f>
        <v>2.25</v>
      </c>
      <c r="Q58" s="87">
        <f>I58/10000</f>
        <v>1.5</v>
      </c>
    </row>
    <row r="59" s="66" customFormat="1" ht="83" customHeight="1" spans="1:14">
      <c r="A59" s="73">
        <v>54</v>
      </c>
      <c r="B59" s="73" t="s">
        <v>105</v>
      </c>
      <c r="C59" s="74" t="s">
        <v>482</v>
      </c>
      <c r="D59" s="73" t="s">
        <v>484</v>
      </c>
      <c r="E59" s="73" t="s">
        <v>37</v>
      </c>
      <c r="F59" s="73" t="s">
        <v>14</v>
      </c>
      <c r="G59" s="73" t="s">
        <v>106</v>
      </c>
      <c r="H59" s="73">
        <v>150000</v>
      </c>
      <c r="I59" s="73">
        <v>50000</v>
      </c>
      <c r="J59" s="73" t="s">
        <v>16</v>
      </c>
      <c r="K59" s="73" t="s">
        <v>107</v>
      </c>
      <c r="L59" s="74"/>
      <c r="M59" s="74"/>
      <c r="N59" s="74"/>
    </row>
    <row r="60" s="66" customFormat="1" ht="83" customHeight="1" spans="1:14">
      <c r="A60" s="73">
        <v>55</v>
      </c>
      <c r="B60" s="73" t="s">
        <v>109</v>
      </c>
      <c r="C60" s="74" t="s">
        <v>482</v>
      </c>
      <c r="D60" s="73" t="s">
        <v>484</v>
      </c>
      <c r="E60" s="73" t="s">
        <v>44</v>
      </c>
      <c r="F60" s="73" t="s">
        <v>14</v>
      </c>
      <c r="G60" s="73" t="s">
        <v>106</v>
      </c>
      <c r="H60" s="73">
        <v>90000</v>
      </c>
      <c r="I60" s="73">
        <v>50000</v>
      </c>
      <c r="J60" s="73" t="s">
        <v>16</v>
      </c>
      <c r="K60" s="73" t="s">
        <v>110</v>
      </c>
      <c r="L60" s="74"/>
      <c r="M60" s="74"/>
      <c r="N60" s="74"/>
    </row>
    <row r="61" s="66" customFormat="1" ht="83" customHeight="1" spans="1:14">
      <c r="A61" s="73">
        <v>56</v>
      </c>
      <c r="B61" s="73" t="s">
        <v>115</v>
      </c>
      <c r="C61" s="74" t="s">
        <v>482</v>
      </c>
      <c r="D61" s="73" t="s">
        <v>484</v>
      </c>
      <c r="E61" s="73" t="s">
        <v>20</v>
      </c>
      <c r="F61" s="73" t="s">
        <v>14</v>
      </c>
      <c r="G61" s="73" t="s">
        <v>106</v>
      </c>
      <c r="H61" s="73">
        <v>80000</v>
      </c>
      <c r="I61" s="73">
        <v>40000</v>
      </c>
      <c r="J61" s="73" t="s">
        <v>16</v>
      </c>
      <c r="K61" s="73" t="s">
        <v>116</v>
      </c>
      <c r="L61" s="74"/>
      <c r="M61" s="74"/>
      <c r="N61" s="74"/>
    </row>
    <row r="62" s="66" customFormat="1" ht="83" customHeight="1" spans="1:11">
      <c r="A62" s="73">
        <v>57</v>
      </c>
      <c r="B62" s="73" t="s">
        <v>112</v>
      </c>
      <c r="C62" s="74" t="s">
        <v>482</v>
      </c>
      <c r="D62" s="73" t="s">
        <v>484</v>
      </c>
      <c r="E62" s="73" t="s">
        <v>1031</v>
      </c>
      <c r="F62" s="73" t="s">
        <v>14</v>
      </c>
      <c r="G62" s="73" t="s">
        <v>106</v>
      </c>
      <c r="H62" s="73">
        <v>85400</v>
      </c>
      <c r="I62" s="73">
        <v>30000</v>
      </c>
      <c r="J62" s="73" t="s">
        <v>16</v>
      </c>
      <c r="K62" s="73" t="s">
        <v>113</v>
      </c>
    </row>
    <row r="63" s="66" customFormat="1" ht="83" customHeight="1" spans="1:14">
      <c r="A63" s="73">
        <v>58</v>
      </c>
      <c r="B63" s="73" t="s">
        <v>242</v>
      </c>
      <c r="C63" s="74" t="s">
        <v>482</v>
      </c>
      <c r="D63" s="73" t="s">
        <v>484</v>
      </c>
      <c r="E63" s="73" t="s">
        <v>128</v>
      </c>
      <c r="F63" s="73" t="s">
        <v>14</v>
      </c>
      <c r="G63" s="73" t="s">
        <v>106</v>
      </c>
      <c r="H63" s="73">
        <v>95000</v>
      </c>
      <c r="I63" s="73">
        <v>30000</v>
      </c>
      <c r="J63" s="73" t="s">
        <v>129</v>
      </c>
      <c r="K63" s="73" t="s">
        <v>243</v>
      </c>
      <c r="L63" s="88"/>
      <c r="M63" s="88"/>
      <c r="N63" s="88"/>
    </row>
    <row r="64" s="66" customFormat="1" ht="83" customHeight="1" spans="1:11">
      <c r="A64" s="73">
        <v>59</v>
      </c>
      <c r="B64" s="73" t="s">
        <v>118</v>
      </c>
      <c r="C64" s="74" t="s">
        <v>482</v>
      </c>
      <c r="D64" s="73" t="s">
        <v>484</v>
      </c>
      <c r="E64" s="73" t="s">
        <v>1035</v>
      </c>
      <c r="F64" s="73" t="s">
        <v>14</v>
      </c>
      <c r="G64" s="73" t="s">
        <v>106</v>
      </c>
      <c r="H64" s="73">
        <v>20000</v>
      </c>
      <c r="I64" s="73">
        <v>10000</v>
      </c>
      <c r="J64" s="73" t="s">
        <v>16</v>
      </c>
      <c r="K64" s="73" t="s">
        <v>119</v>
      </c>
    </row>
    <row r="65" s="66" customFormat="1" ht="83" customHeight="1" spans="1:11">
      <c r="A65" s="73">
        <v>60</v>
      </c>
      <c r="B65" s="73" t="s">
        <v>239</v>
      </c>
      <c r="C65" s="74" t="s">
        <v>482</v>
      </c>
      <c r="D65" s="73" t="s">
        <v>484</v>
      </c>
      <c r="E65" s="73" t="s">
        <v>133</v>
      </c>
      <c r="F65" s="73" t="s">
        <v>14</v>
      </c>
      <c r="G65" s="73" t="s">
        <v>106</v>
      </c>
      <c r="H65" s="73">
        <v>12000</v>
      </c>
      <c r="I65" s="73">
        <v>6000</v>
      </c>
      <c r="J65" s="73" t="s">
        <v>129</v>
      </c>
      <c r="K65" s="73" t="s">
        <v>240</v>
      </c>
    </row>
    <row r="66" s="66" customFormat="1" ht="83" customHeight="1" spans="1:11">
      <c r="A66" s="73">
        <v>61</v>
      </c>
      <c r="B66" s="73" t="s">
        <v>1036</v>
      </c>
      <c r="C66" s="74" t="s">
        <v>482</v>
      </c>
      <c r="D66" s="73" t="s">
        <v>484</v>
      </c>
      <c r="E66" s="73" t="s">
        <v>133</v>
      </c>
      <c r="F66" s="73" t="s">
        <v>14</v>
      </c>
      <c r="G66" s="73" t="s">
        <v>106</v>
      </c>
      <c r="H66" s="73">
        <v>19200</v>
      </c>
      <c r="I66" s="73">
        <v>5000</v>
      </c>
      <c r="J66" s="73" t="s">
        <v>129</v>
      </c>
      <c r="K66" s="73" t="s">
        <v>1037</v>
      </c>
    </row>
    <row r="67" s="66" customFormat="1" ht="83" customHeight="1" spans="1:14">
      <c r="A67" s="73">
        <v>62</v>
      </c>
      <c r="B67" s="73" t="s">
        <v>251</v>
      </c>
      <c r="C67" s="74" t="s">
        <v>482</v>
      </c>
      <c r="D67" s="73" t="s">
        <v>484</v>
      </c>
      <c r="E67" s="73" t="s">
        <v>133</v>
      </c>
      <c r="F67" s="73" t="s">
        <v>14</v>
      </c>
      <c r="G67" s="73" t="s">
        <v>106</v>
      </c>
      <c r="H67" s="73">
        <v>10000</v>
      </c>
      <c r="I67" s="73">
        <v>5000</v>
      </c>
      <c r="J67" s="73" t="s">
        <v>129</v>
      </c>
      <c r="K67" s="73" t="s">
        <v>252</v>
      </c>
      <c r="L67" s="88"/>
      <c r="M67" s="88"/>
      <c r="N67" s="88"/>
    </row>
    <row r="68" s="66" customFormat="1" ht="83" customHeight="1" spans="1:14">
      <c r="A68" s="73">
        <v>63</v>
      </c>
      <c r="B68" s="73" t="s">
        <v>236</v>
      </c>
      <c r="C68" s="74" t="s">
        <v>482</v>
      </c>
      <c r="D68" s="73" t="s">
        <v>484</v>
      </c>
      <c r="E68" s="73">
        <v>2024</v>
      </c>
      <c r="F68" s="73" t="s">
        <v>95</v>
      </c>
      <c r="G68" s="73" t="s">
        <v>69</v>
      </c>
      <c r="H68" s="73">
        <v>82300</v>
      </c>
      <c r="I68" s="73">
        <v>82300</v>
      </c>
      <c r="J68" s="73" t="s">
        <v>129</v>
      </c>
      <c r="K68" s="73" t="s">
        <v>237</v>
      </c>
      <c r="L68" s="111"/>
      <c r="M68" s="111"/>
      <c r="N68" s="111"/>
    </row>
    <row r="69" s="66" customFormat="1" ht="83" customHeight="1" spans="1:11">
      <c r="A69" s="73">
        <v>64</v>
      </c>
      <c r="B69" s="73" t="s">
        <v>249</v>
      </c>
      <c r="C69" s="74" t="s">
        <v>482</v>
      </c>
      <c r="D69" s="73" t="s">
        <v>484</v>
      </c>
      <c r="E69" s="73">
        <v>2024</v>
      </c>
      <c r="F69" s="74" t="s">
        <v>95</v>
      </c>
      <c r="G69" s="73" t="s">
        <v>69</v>
      </c>
      <c r="H69" s="73">
        <v>21450.8</v>
      </c>
      <c r="I69" s="73">
        <v>21450.8</v>
      </c>
      <c r="J69" s="73" t="s">
        <v>129</v>
      </c>
      <c r="K69" s="73" t="s">
        <v>250</v>
      </c>
    </row>
    <row r="70" s="66" customFormat="1" ht="83" customHeight="1" spans="1:14">
      <c r="A70" s="73">
        <v>65</v>
      </c>
      <c r="B70" s="73" t="s">
        <v>254</v>
      </c>
      <c r="C70" s="74" t="s">
        <v>482</v>
      </c>
      <c r="D70" s="73" t="s">
        <v>484</v>
      </c>
      <c r="E70" s="73">
        <v>2024</v>
      </c>
      <c r="F70" s="74" t="s">
        <v>95</v>
      </c>
      <c r="G70" s="73" t="s">
        <v>69</v>
      </c>
      <c r="H70" s="73">
        <v>9800</v>
      </c>
      <c r="I70" s="73">
        <v>9800</v>
      </c>
      <c r="J70" s="73" t="s">
        <v>129</v>
      </c>
      <c r="K70" s="73" t="s">
        <v>255</v>
      </c>
      <c r="L70" s="88"/>
      <c r="M70" s="88"/>
      <c r="N70" s="88"/>
    </row>
    <row r="71" s="66" customFormat="1" ht="83" customHeight="1" spans="1:17">
      <c r="A71" s="73">
        <v>66</v>
      </c>
      <c r="B71" s="73" t="s">
        <v>997</v>
      </c>
      <c r="C71" s="74" t="s">
        <v>439</v>
      </c>
      <c r="D71" s="73" t="s">
        <v>998</v>
      </c>
      <c r="E71" s="73" t="s">
        <v>133</v>
      </c>
      <c r="F71" s="73" t="s">
        <v>14</v>
      </c>
      <c r="G71" s="73" t="s">
        <v>57</v>
      </c>
      <c r="H71" s="73">
        <v>50000</v>
      </c>
      <c r="I71" s="73">
        <v>25000</v>
      </c>
      <c r="J71" s="73" t="s">
        <v>129</v>
      </c>
      <c r="K71" s="73" t="s">
        <v>1038</v>
      </c>
      <c r="P71" s="87">
        <f>H71/10000</f>
        <v>5</v>
      </c>
      <c r="Q71" s="87">
        <f>I71/10000</f>
        <v>2.5</v>
      </c>
    </row>
    <row r="72" s="66" customFormat="1" ht="83" customHeight="1" spans="1:14">
      <c r="A72" s="73">
        <v>67</v>
      </c>
      <c r="B72" s="73" t="s">
        <v>874</v>
      </c>
      <c r="C72" s="74" t="s">
        <v>439</v>
      </c>
      <c r="D72" s="73" t="s">
        <v>441</v>
      </c>
      <c r="E72" s="73" t="s">
        <v>133</v>
      </c>
      <c r="F72" s="73" t="s">
        <v>14</v>
      </c>
      <c r="G72" s="73" t="s">
        <v>15</v>
      </c>
      <c r="H72" s="73">
        <v>100000</v>
      </c>
      <c r="I72" s="73">
        <v>60000</v>
      </c>
      <c r="J72" s="73" t="s">
        <v>129</v>
      </c>
      <c r="K72" s="73" t="s">
        <v>875</v>
      </c>
      <c r="L72" s="88"/>
      <c r="M72" s="88"/>
      <c r="N72" s="88"/>
    </row>
    <row r="73" s="66" customFormat="1" ht="83" customHeight="1" spans="1:17">
      <c r="A73" s="73">
        <v>68</v>
      </c>
      <c r="B73" s="73" t="s">
        <v>198</v>
      </c>
      <c r="C73" s="74" t="s">
        <v>439</v>
      </c>
      <c r="D73" s="73" t="s">
        <v>441</v>
      </c>
      <c r="E73" s="73" t="s">
        <v>133</v>
      </c>
      <c r="F73" s="73" t="s">
        <v>14</v>
      </c>
      <c r="G73" s="73" t="s">
        <v>15</v>
      </c>
      <c r="H73" s="73">
        <v>150000</v>
      </c>
      <c r="I73" s="73">
        <v>55000</v>
      </c>
      <c r="J73" s="73" t="s">
        <v>129</v>
      </c>
      <c r="K73" s="73" t="s">
        <v>199</v>
      </c>
      <c r="P73" s="87">
        <f>H73/10000</f>
        <v>15</v>
      </c>
      <c r="Q73" s="87">
        <f>I73/10000</f>
        <v>5.5</v>
      </c>
    </row>
    <row r="74" s="66" customFormat="1" ht="83" customHeight="1" spans="1:17">
      <c r="A74" s="73">
        <v>69</v>
      </c>
      <c r="B74" s="73" t="s">
        <v>201</v>
      </c>
      <c r="C74" s="74" t="s">
        <v>439</v>
      </c>
      <c r="D74" s="73" t="s">
        <v>441</v>
      </c>
      <c r="E74" s="73" t="s">
        <v>133</v>
      </c>
      <c r="F74" s="73" t="s">
        <v>14</v>
      </c>
      <c r="G74" s="73" t="s">
        <v>15</v>
      </c>
      <c r="H74" s="73">
        <v>150000</v>
      </c>
      <c r="I74" s="73">
        <v>50000</v>
      </c>
      <c r="J74" s="73" t="s">
        <v>129</v>
      </c>
      <c r="K74" s="73" t="s">
        <v>202</v>
      </c>
      <c r="L74" s="88"/>
      <c r="M74" s="88" t="s">
        <v>906</v>
      </c>
      <c r="N74" s="88"/>
      <c r="P74" s="87">
        <f>H74/10000</f>
        <v>15</v>
      </c>
      <c r="Q74" s="87">
        <f>I74/10000</f>
        <v>5</v>
      </c>
    </row>
    <row r="75" s="66" customFormat="1" ht="83" customHeight="1" spans="1:17">
      <c r="A75" s="73">
        <v>70</v>
      </c>
      <c r="B75" s="73" t="s">
        <v>881</v>
      </c>
      <c r="C75" s="74" t="s">
        <v>439</v>
      </c>
      <c r="D75" s="73" t="s">
        <v>441</v>
      </c>
      <c r="E75" s="73" t="s">
        <v>133</v>
      </c>
      <c r="F75" s="73" t="s">
        <v>14</v>
      </c>
      <c r="G75" s="73" t="s">
        <v>15</v>
      </c>
      <c r="H75" s="73">
        <v>50000</v>
      </c>
      <c r="I75" s="73">
        <v>25000</v>
      </c>
      <c r="J75" s="73" t="s">
        <v>129</v>
      </c>
      <c r="K75" s="73" t="s">
        <v>885</v>
      </c>
      <c r="L75" s="88"/>
      <c r="M75" s="88"/>
      <c r="N75" s="88"/>
      <c r="P75" s="87">
        <f>H75/10000</f>
        <v>5</v>
      </c>
      <c r="Q75" s="87">
        <f>I75/10000</f>
        <v>2.5</v>
      </c>
    </row>
    <row r="76" s="66" customFormat="1" ht="83" customHeight="1" spans="1:14">
      <c r="A76" s="73">
        <v>71</v>
      </c>
      <c r="B76" s="73" t="s">
        <v>136</v>
      </c>
      <c r="C76" s="74" t="s">
        <v>396</v>
      </c>
      <c r="D76" s="73" t="s">
        <v>441</v>
      </c>
      <c r="E76" s="73" t="s">
        <v>133</v>
      </c>
      <c r="F76" s="74" t="s">
        <v>14</v>
      </c>
      <c r="G76" s="73" t="s">
        <v>15</v>
      </c>
      <c r="H76" s="73">
        <v>50000</v>
      </c>
      <c r="I76" s="73">
        <v>20000</v>
      </c>
      <c r="J76" s="73" t="s">
        <v>129</v>
      </c>
      <c r="K76" s="73" t="s">
        <v>137</v>
      </c>
      <c r="L76" s="111"/>
      <c r="M76" s="111"/>
      <c r="N76" s="111"/>
    </row>
    <row r="77" s="66" customFormat="1" ht="83" customHeight="1" spans="1:11">
      <c r="A77" s="73">
        <v>72</v>
      </c>
      <c r="B77" s="73" t="s">
        <v>23</v>
      </c>
      <c r="C77" s="74" t="s">
        <v>396</v>
      </c>
      <c r="D77" s="73" t="s">
        <v>406</v>
      </c>
      <c r="E77" s="73" t="s">
        <v>24</v>
      </c>
      <c r="F77" s="73" t="s">
        <v>14</v>
      </c>
      <c r="G77" s="73" t="s">
        <v>15</v>
      </c>
      <c r="H77" s="73">
        <v>331900</v>
      </c>
      <c r="I77" s="73">
        <v>150000</v>
      </c>
      <c r="J77" s="73" t="s">
        <v>16</v>
      </c>
      <c r="K77" s="73" t="s">
        <v>25</v>
      </c>
    </row>
    <row r="78" s="66" customFormat="1" ht="83" customHeight="1" spans="1:11">
      <c r="A78" s="73">
        <v>73</v>
      </c>
      <c r="B78" s="73" t="s">
        <v>27</v>
      </c>
      <c r="C78" s="74" t="s">
        <v>374</v>
      </c>
      <c r="D78" s="73" t="s">
        <v>406</v>
      </c>
      <c r="E78" s="73" t="s">
        <v>20</v>
      </c>
      <c r="F78" s="73" t="s">
        <v>14</v>
      </c>
      <c r="G78" s="73" t="s">
        <v>15</v>
      </c>
      <c r="H78" s="73">
        <v>150000</v>
      </c>
      <c r="I78" s="73">
        <v>65000</v>
      </c>
      <c r="J78" s="73" t="s">
        <v>16</v>
      </c>
      <c r="K78" s="73" t="s">
        <v>28</v>
      </c>
    </row>
    <row r="79" s="66" customFormat="1" ht="83" customHeight="1" spans="1:17">
      <c r="A79" s="73">
        <v>74</v>
      </c>
      <c r="B79" s="73" t="s">
        <v>30</v>
      </c>
      <c r="C79" s="74" t="s">
        <v>374</v>
      </c>
      <c r="D79" s="73" t="s">
        <v>406</v>
      </c>
      <c r="E79" s="73" t="s">
        <v>13</v>
      </c>
      <c r="F79" s="73" t="s">
        <v>14</v>
      </c>
      <c r="G79" s="73" t="s">
        <v>15</v>
      </c>
      <c r="H79" s="73">
        <v>120000</v>
      </c>
      <c r="I79" s="73">
        <v>60000</v>
      </c>
      <c r="J79" s="73" t="s">
        <v>16</v>
      </c>
      <c r="K79" s="73" t="s">
        <v>31</v>
      </c>
      <c r="L79" s="88"/>
      <c r="M79" s="88"/>
      <c r="N79" s="88"/>
      <c r="P79" s="87">
        <f>H79/10000</f>
        <v>12</v>
      </c>
      <c r="Q79" s="87">
        <f>I79/10000</f>
        <v>6</v>
      </c>
    </row>
    <row r="80" s="66" customFormat="1" ht="83" customHeight="1" spans="1:17">
      <c r="A80" s="73">
        <v>75</v>
      </c>
      <c r="B80" s="73" t="s">
        <v>33</v>
      </c>
      <c r="C80" s="74" t="s">
        <v>374</v>
      </c>
      <c r="D80" s="73" t="s">
        <v>406</v>
      </c>
      <c r="E80" s="73" t="s">
        <v>13</v>
      </c>
      <c r="F80" s="73" t="s">
        <v>14</v>
      </c>
      <c r="G80" s="73" t="s">
        <v>15</v>
      </c>
      <c r="H80" s="73">
        <v>102000</v>
      </c>
      <c r="I80" s="73">
        <v>32000</v>
      </c>
      <c r="J80" s="73" t="s">
        <v>16</v>
      </c>
      <c r="K80" s="73" t="s">
        <v>34</v>
      </c>
      <c r="P80" s="87">
        <f>H80/10000</f>
        <v>10.2</v>
      </c>
      <c r="Q80" s="87">
        <f>I80/10000</f>
        <v>3.2</v>
      </c>
    </row>
    <row r="81" s="66" customFormat="1" ht="83" customHeight="1" spans="1:17">
      <c r="A81" s="73">
        <v>76</v>
      </c>
      <c r="B81" s="73" t="s">
        <v>132</v>
      </c>
      <c r="C81" s="74" t="s">
        <v>374</v>
      </c>
      <c r="D81" s="73" t="s">
        <v>406</v>
      </c>
      <c r="E81" s="73" t="s">
        <v>133</v>
      </c>
      <c r="F81" s="73" t="s">
        <v>14</v>
      </c>
      <c r="G81" s="73" t="s">
        <v>15</v>
      </c>
      <c r="H81" s="73">
        <v>50000</v>
      </c>
      <c r="I81" s="73">
        <v>30000</v>
      </c>
      <c r="J81" s="73" t="s">
        <v>129</v>
      </c>
      <c r="K81" s="73" t="s">
        <v>134</v>
      </c>
      <c r="P81" s="87">
        <f>H81/10000</f>
        <v>5</v>
      </c>
      <c r="Q81" s="87">
        <f>I81/10000</f>
        <v>3</v>
      </c>
    </row>
    <row r="82" s="66" customFormat="1" ht="83" customHeight="1" spans="1:17">
      <c r="A82" s="73">
        <v>77</v>
      </c>
      <c r="B82" s="73" t="s">
        <v>213</v>
      </c>
      <c r="C82" s="74" t="s">
        <v>374</v>
      </c>
      <c r="D82" s="73" t="s">
        <v>406</v>
      </c>
      <c r="E82" s="73" t="s">
        <v>133</v>
      </c>
      <c r="F82" s="74" t="s">
        <v>14</v>
      </c>
      <c r="G82" s="73" t="s">
        <v>15</v>
      </c>
      <c r="H82" s="73">
        <v>30000</v>
      </c>
      <c r="I82" s="73">
        <v>20000</v>
      </c>
      <c r="J82" s="73" t="s">
        <v>129</v>
      </c>
      <c r="K82" s="73" t="s">
        <v>214</v>
      </c>
      <c r="L82" s="112"/>
      <c r="M82" s="112"/>
      <c r="N82" s="112"/>
      <c r="P82" s="87">
        <f>H82/10000</f>
        <v>3</v>
      </c>
      <c r="Q82" s="87">
        <f>I82/10000</f>
        <v>2</v>
      </c>
    </row>
    <row r="83" s="66" customFormat="1" ht="83" customHeight="1" spans="1:14">
      <c r="A83" s="73">
        <v>78</v>
      </c>
      <c r="B83" s="73" t="s">
        <v>153</v>
      </c>
      <c r="C83" s="74" t="s">
        <v>374</v>
      </c>
      <c r="D83" s="73" t="s">
        <v>406</v>
      </c>
      <c r="E83" s="73">
        <v>2024</v>
      </c>
      <c r="F83" s="73" t="s">
        <v>14</v>
      </c>
      <c r="G83" s="73" t="s">
        <v>15</v>
      </c>
      <c r="H83" s="73">
        <v>15301</v>
      </c>
      <c r="I83" s="73">
        <v>15301</v>
      </c>
      <c r="J83" s="73" t="s">
        <v>129</v>
      </c>
      <c r="K83" s="73" t="s">
        <v>154</v>
      </c>
      <c r="L83" s="111"/>
      <c r="M83" s="111"/>
      <c r="N83" s="111"/>
    </row>
    <row r="84" s="66" customFormat="1" ht="83" customHeight="1" spans="1:17">
      <c r="A84" s="73">
        <v>79</v>
      </c>
      <c r="B84" s="73" t="s">
        <v>50</v>
      </c>
      <c r="C84" s="74" t="s">
        <v>396</v>
      </c>
      <c r="D84" s="73" t="s">
        <v>406</v>
      </c>
      <c r="E84" s="73" t="s">
        <v>13</v>
      </c>
      <c r="F84" s="73" t="s">
        <v>14</v>
      </c>
      <c r="G84" s="73" t="s">
        <v>15</v>
      </c>
      <c r="H84" s="73">
        <v>36000</v>
      </c>
      <c r="I84" s="73">
        <v>15000</v>
      </c>
      <c r="J84" s="73" t="s">
        <v>16</v>
      </c>
      <c r="K84" s="73" t="s">
        <v>51</v>
      </c>
      <c r="P84" s="87">
        <f>H84/10000</f>
        <v>3.6</v>
      </c>
      <c r="Q84" s="87">
        <f>I84/10000</f>
        <v>1.5</v>
      </c>
    </row>
    <row r="85" s="66" customFormat="1" ht="83" customHeight="1" spans="1:17">
      <c r="A85" s="73">
        <v>80</v>
      </c>
      <c r="B85" s="73" t="s">
        <v>145</v>
      </c>
      <c r="C85" s="74" t="s">
        <v>374</v>
      </c>
      <c r="D85" s="73" t="s">
        <v>406</v>
      </c>
      <c r="E85" s="73" t="s">
        <v>133</v>
      </c>
      <c r="F85" s="73" t="s">
        <v>14</v>
      </c>
      <c r="G85" s="73" t="s">
        <v>15</v>
      </c>
      <c r="H85" s="73">
        <v>30000</v>
      </c>
      <c r="I85" s="73">
        <v>15000</v>
      </c>
      <c r="J85" s="73" t="s">
        <v>129</v>
      </c>
      <c r="K85" s="73" t="s">
        <v>146</v>
      </c>
      <c r="L85" s="112"/>
      <c r="M85" s="112"/>
      <c r="N85" s="112"/>
      <c r="P85" s="87">
        <f>H85/10000</f>
        <v>3</v>
      </c>
      <c r="Q85" s="87">
        <f>I85/10000</f>
        <v>1.5</v>
      </c>
    </row>
    <row r="86" s="66" customFormat="1" ht="83" customHeight="1" spans="1:14">
      <c r="A86" s="73">
        <v>81</v>
      </c>
      <c r="B86" s="73" t="s">
        <v>155</v>
      </c>
      <c r="C86" s="74" t="s">
        <v>374</v>
      </c>
      <c r="D86" s="73" t="s">
        <v>406</v>
      </c>
      <c r="E86" s="73">
        <v>2024</v>
      </c>
      <c r="F86" s="73" t="s">
        <v>14</v>
      </c>
      <c r="G86" s="73" t="s">
        <v>15</v>
      </c>
      <c r="H86" s="73">
        <v>15000</v>
      </c>
      <c r="I86" s="73">
        <v>15000</v>
      </c>
      <c r="J86" s="73" t="s">
        <v>129</v>
      </c>
      <c r="K86" s="73" t="s">
        <v>156</v>
      </c>
      <c r="L86" s="88"/>
      <c r="M86" s="88"/>
      <c r="N86" s="88"/>
    </row>
    <row r="87" s="66" customFormat="1" ht="83" customHeight="1" spans="1:14">
      <c r="A87" s="73">
        <v>82</v>
      </c>
      <c r="B87" s="73" t="s">
        <v>1039</v>
      </c>
      <c r="C87" s="74" t="s">
        <v>374</v>
      </c>
      <c r="D87" s="73" t="s">
        <v>406</v>
      </c>
      <c r="E87" s="73" t="s">
        <v>133</v>
      </c>
      <c r="F87" s="73" t="s">
        <v>14</v>
      </c>
      <c r="G87" s="73" t="s">
        <v>15</v>
      </c>
      <c r="H87" s="73">
        <v>13000</v>
      </c>
      <c r="I87" s="73">
        <v>11000</v>
      </c>
      <c r="J87" s="73" t="s">
        <v>129</v>
      </c>
      <c r="K87" s="73" t="s">
        <v>159</v>
      </c>
      <c r="L87" s="88"/>
      <c r="M87" s="88"/>
      <c r="N87" s="88"/>
    </row>
    <row r="88" s="66" customFormat="1" ht="83" customHeight="1" spans="1:17">
      <c r="A88" s="73">
        <v>83</v>
      </c>
      <c r="B88" s="73" t="s">
        <v>62</v>
      </c>
      <c r="C88" s="74" t="s">
        <v>374</v>
      </c>
      <c r="D88" s="73" t="s">
        <v>406</v>
      </c>
      <c r="E88" s="73" t="s">
        <v>13</v>
      </c>
      <c r="F88" s="73" t="s">
        <v>14</v>
      </c>
      <c r="G88" s="73" t="s">
        <v>15</v>
      </c>
      <c r="H88" s="73">
        <v>23553</v>
      </c>
      <c r="I88" s="73">
        <v>10000</v>
      </c>
      <c r="J88" s="73" t="s">
        <v>16</v>
      </c>
      <c r="K88" s="73" t="s">
        <v>63</v>
      </c>
      <c r="P88" s="87">
        <f>H88/10000</f>
        <v>2.3553</v>
      </c>
      <c r="Q88" s="87">
        <f>I88/10000</f>
        <v>1</v>
      </c>
    </row>
    <row r="89" s="66" customFormat="1" ht="83" customHeight="1" spans="1:17">
      <c r="A89" s="73">
        <v>84</v>
      </c>
      <c r="B89" s="73" t="s">
        <v>72</v>
      </c>
      <c r="C89" s="74" t="s">
        <v>374</v>
      </c>
      <c r="D89" s="73" t="s">
        <v>406</v>
      </c>
      <c r="E89" s="73" t="s">
        <v>13</v>
      </c>
      <c r="F89" s="73" t="s">
        <v>14</v>
      </c>
      <c r="G89" s="73" t="s">
        <v>15</v>
      </c>
      <c r="H89" s="73">
        <v>20600</v>
      </c>
      <c r="I89" s="73">
        <v>10000</v>
      </c>
      <c r="J89" s="73" t="s">
        <v>16</v>
      </c>
      <c r="K89" s="73" t="s">
        <v>73</v>
      </c>
      <c r="P89" s="87">
        <f>H89/10000</f>
        <v>2.06</v>
      </c>
      <c r="Q89" s="87">
        <f>I89/10000</f>
        <v>1</v>
      </c>
    </row>
    <row r="90" s="66" customFormat="1" ht="83" customHeight="1" spans="1:17">
      <c r="A90" s="73">
        <v>85</v>
      </c>
      <c r="B90" s="73" t="s">
        <v>148</v>
      </c>
      <c r="C90" s="74" t="s">
        <v>374</v>
      </c>
      <c r="D90" s="73" t="s">
        <v>406</v>
      </c>
      <c r="E90" s="73" t="s">
        <v>133</v>
      </c>
      <c r="F90" s="73" t="s">
        <v>14</v>
      </c>
      <c r="G90" s="73" t="s">
        <v>15</v>
      </c>
      <c r="H90" s="73">
        <v>20000</v>
      </c>
      <c r="I90" s="73">
        <v>10000</v>
      </c>
      <c r="J90" s="73" t="s">
        <v>129</v>
      </c>
      <c r="K90" s="73" t="s">
        <v>149</v>
      </c>
      <c r="L90" s="88"/>
      <c r="M90" s="88"/>
      <c r="N90" s="88"/>
      <c r="P90" s="87">
        <f>H90/10000</f>
        <v>2</v>
      </c>
      <c r="Q90" s="87">
        <f>I90/10000</f>
        <v>1</v>
      </c>
    </row>
    <row r="91" s="66" customFormat="1" ht="83" customHeight="1" spans="1:14">
      <c r="A91" s="73">
        <v>86</v>
      </c>
      <c r="B91" s="73" t="s">
        <v>1013</v>
      </c>
      <c r="C91" s="74" t="s">
        <v>374</v>
      </c>
      <c r="D91" s="73" t="s">
        <v>406</v>
      </c>
      <c r="E91" s="73" t="s">
        <v>133</v>
      </c>
      <c r="F91" s="73" t="s">
        <v>14</v>
      </c>
      <c r="G91" s="73" t="s">
        <v>15</v>
      </c>
      <c r="H91" s="73">
        <v>12000</v>
      </c>
      <c r="I91" s="73">
        <v>6000</v>
      </c>
      <c r="J91" s="73" t="s">
        <v>129</v>
      </c>
      <c r="K91" s="73" t="s">
        <v>1040</v>
      </c>
      <c r="L91" s="88"/>
      <c r="M91" s="88"/>
      <c r="N91" s="88"/>
    </row>
    <row r="92" s="66" customFormat="1" ht="83" customHeight="1" spans="1:14">
      <c r="A92" s="73">
        <v>87</v>
      </c>
      <c r="B92" s="73" t="s">
        <v>995</v>
      </c>
      <c r="C92" s="74" t="s">
        <v>374</v>
      </c>
      <c r="D92" s="73" t="s">
        <v>406</v>
      </c>
      <c r="E92" s="73" t="s">
        <v>133</v>
      </c>
      <c r="F92" s="73" t="s">
        <v>14</v>
      </c>
      <c r="G92" s="73" t="s">
        <v>15</v>
      </c>
      <c r="H92" s="73">
        <v>13000</v>
      </c>
      <c r="I92" s="73">
        <v>5000</v>
      </c>
      <c r="J92" s="73" t="s">
        <v>129</v>
      </c>
      <c r="K92" s="73" t="s">
        <v>1041</v>
      </c>
      <c r="L92" s="88"/>
      <c r="M92" s="88"/>
      <c r="N92" s="88"/>
    </row>
    <row r="93" s="66" customFormat="1" ht="83" customHeight="1" spans="1:11">
      <c r="A93" s="73">
        <v>88</v>
      </c>
      <c r="B93" s="73" t="s">
        <v>91</v>
      </c>
      <c r="C93" s="74" t="s">
        <v>374</v>
      </c>
      <c r="D93" s="73" t="s">
        <v>406</v>
      </c>
      <c r="E93" s="73" t="s">
        <v>20</v>
      </c>
      <c r="F93" s="73" t="s">
        <v>14</v>
      </c>
      <c r="G93" s="73" t="s">
        <v>57</v>
      </c>
      <c r="H93" s="73">
        <v>10550</v>
      </c>
      <c r="I93" s="73">
        <v>6000</v>
      </c>
      <c r="J93" s="73" t="s">
        <v>16</v>
      </c>
      <c r="K93" s="73" t="s">
        <v>92</v>
      </c>
    </row>
    <row r="94" s="66" customFormat="1" ht="83" customHeight="1" spans="1:17">
      <c r="A94" s="73">
        <v>89</v>
      </c>
      <c r="B94" s="73" t="s">
        <v>220</v>
      </c>
      <c r="C94" s="74" t="s">
        <v>374</v>
      </c>
      <c r="D94" s="73" t="s">
        <v>406</v>
      </c>
      <c r="E94" s="73" t="s">
        <v>133</v>
      </c>
      <c r="F94" s="73" t="s">
        <v>14</v>
      </c>
      <c r="G94" s="73" t="s">
        <v>57</v>
      </c>
      <c r="H94" s="73">
        <v>15000</v>
      </c>
      <c r="I94" s="73">
        <v>3000</v>
      </c>
      <c r="J94" s="73" t="s">
        <v>129</v>
      </c>
      <c r="K94" s="73" t="s">
        <v>221</v>
      </c>
      <c r="L94" s="112"/>
      <c r="M94" s="112"/>
      <c r="N94" s="112"/>
      <c r="P94" s="87">
        <f>H94/10000</f>
        <v>1.5</v>
      </c>
      <c r="Q94" s="87">
        <f>I94/10000</f>
        <v>0.3</v>
      </c>
    </row>
    <row r="95" s="66" customFormat="1" ht="83" customHeight="1" spans="1:14">
      <c r="A95" s="73">
        <v>90</v>
      </c>
      <c r="B95" s="73" t="s">
        <v>229</v>
      </c>
      <c r="C95" s="74" t="s">
        <v>374</v>
      </c>
      <c r="D95" s="73" t="s">
        <v>406</v>
      </c>
      <c r="E95" s="73" t="s">
        <v>133</v>
      </c>
      <c r="F95" s="73" t="s">
        <v>95</v>
      </c>
      <c r="G95" s="73" t="s">
        <v>69</v>
      </c>
      <c r="H95" s="73">
        <v>40000</v>
      </c>
      <c r="I95" s="73">
        <v>30000</v>
      </c>
      <c r="J95" s="73" t="s">
        <v>129</v>
      </c>
      <c r="K95" s="73" t="s">
        <v>230</v>
      </c>
      <c r="L95" s="88"/>
      <c r="M95" s="88"/>
      <c r="N95" s="88"/>
    </row>
    <row r="96" s="66" customFormat="1" ht="83" customHeight="1" spans="1:14">
      <c r="A96" s="73">
        <v>91</v>
      </c>
      <c r="B96" s="73" t="s">
        <v>1042</v>
      </c>
      <c r="C96" s="74" t="s">
        <v>374</v>
      </c>
      <c r="D96" s="73" t="s">
        <v>406</v>
      </c>
      <c r="E96" s="73" t="s">
        <v>133</v>
      </c>
      <c r="F96" s="73" t="s">
        <v>95</v>
      </c>
      <c r="G96" s="73" t="s">
        <v>69</v>
      </c>
      <c r="H96" s="73">
        <v>35000</v>
      </c>
      <c r="I96" s="73">
        <v>30000</v>
      </c>
      <c r="J96" s="73" t="s">
        <v>129</v>
      </c>
      <c r="K96" s="73" t="s">
        <v>228</v>
      </c>
      <c r="L96" s="88"/>
      <c r="M96" s="88"/>
      <c r="N96" s="88"/>
    </row>
    <row r="97" s="66" customFormat="1" ht="83" customHeight="1" spans="1:11">
      <c r="A97" s="73">
        <v>92</v>
      </c>
      <c r="B97" s="73" t="s">
        <v>98</v>
      </c>
      <c r="C97" s="74" t="s">
        <v>374</v>
      </c>
      <c r="D97" s="73" t="s">
        <v>406</v>
      </c>
      <c r="E97" s="73" t="s">
        <v>13</v>
      </c>
      <c r="F97" s="74" t="s">
        <v>95</v>
      </c>
      <c r="G97" s="73" t="s">
        <v>69</v>
      </c>
      <c r="H97" s="73">
        <v>14839.82</v>
      </c>
      <c r="I97" s="73">
        <v>8000</v>
      </c>
      <c r="J97" s="73" t="s">
        <v>16</v>
      </c>
      <c r="K97" s="73" t="s">
        <v>99</v>
      </c>
    </row>
    <row r="98" s="66" customFormat="1" ht="83" customHeight="1" spans="1:11">
      <c r="A98" s="73">
        <v>93</v>
      </c>
      <c r="B98" s="73" t="s">
        <v>94</v>
      </c>
      <c r="C98" s="74" t="s">
        <v>374</v>
      </c>
      <c r="D98" s="73" t="s">
        <v>406</v>
      </c>
      <c r="E98" s="73" t="s">
        <v>44</v>
      </c>
      <c r="F98" s="73" t="s">
        <v>95</v>
      </c>
      <c r="G98" s="73" t="s">
        <v>69</v>
      </c>
      <c r="H98" s="73">
        <v>15190.36</v>
      </c>
      <c r="I98" s="73">
        <v>5000</v>
      </c>
      <c r="J98" s="73" t="s">
        <v>16</v>
      </c>
      <c r="K98" s="73" t="s">
        <v>96</v>
      </c>
    </row>
    <row r="99" s="66" customFormat="1" ht="83" customHeight="1" spans="1:11">
      <c r="A99" s="73">
        <v>94</v>
      </c>
      <c r="B99" s="73" t="s">
        <v>101</v>
      </c>
      <c r="C99" s="74" t="s">
        <v>374</v>
      </c>
      <c r="D99" s="73" t="s">
        <v>406</v>
      </c>
      <c r="E99" s="73" t="s">
        <v>13</v>
      </c>
      <c r="F99" s="74" t="s">
        <v>95</v>
      </c>
      <c r="G99" s="73" t="s">
        <v>69</v>
      </c>
      <c r="H99" s="73">
        <v>9987.49</v>
      </c>
      <c r="I99" s="73">
        <v>5000</v>
      </c>
      <c r="J99" s="73" t="s">
        <v>16</v>
      </c>
      <c r="K99" s="73" t="s">
        <v>102</v>
      </c>
    </row>
    <row r="100" s="66" customFormat="1" ht="83" customHeight="1" spans="1:14">
      <c r="A100" s="73">
        <v>95</v>
      </c>
      <c r="B100" s="73" t="s">
        <v>764</v>
      </c>
      <c r="C100" s="74" t="s">
        <v>374</v>
      </c>
      <c r="D100" s="73" t="s">
        <v>406</v>
      </c>
      <c r="E100" s="73" t="s">
        <v>133</v>
      </c>
      <c r="F100" s="73" t="s">
        <v>95</v>
      </c>
      <c r="G100" s="73" t="s">
        <v>69</v>
      </c>
      <c r="H100" s="73">
        <v>8000</v>
      </c>
      <c r="I100" s="73">
        <v>5000</v>
      </c>
      <c r="J100" s="73" t="s">
        <v>129</v>
      </c>
      <c r="K100" s="73" t="s">
        <v>765</v>
      </c>
      <c r="L100" s="88"/>
      <c r="M100" s="88"/>
      <c r="N100" s="88"/>
    </row>
    <row r="101" s="66" customFormat="1" ht="83" customHeight="1" spans="1:14">
      <c r="A101" s="73">
        <v>96</v>
      </c>
      <c r="B101" s="73" t="s">
        <v>770</v>
      </c>
      <c r="C101" s="74" t="s">
        <v>374</v>
      </c>
      <c r="D101" s="73" t="s">
        <v>406</v>
      </c>
      <c r="E101" s="73">
        <v>2024</v>
      </c>
      <c r="F101" s="73" t="s">
        <v>95</v>
      </c>
      <c r="G101" s="73" t="s">
        <v>69</v>
      </c>
      <c r="H101" s="73">
        <v>5438.4</v>
      </c>
      <c r="I101" s="73">
        <v>3500</v>
      </c>
      <c r="J101" s="73" t="s">
        <v>129</v>
      </c>
      <c r="K101" s="73" t="s">
        <v>772</v>
      </c>
      <c r="L101" s="88"/>
      <c r="M101" s="88"/>
      <c r="N101" s="88"/>
    </row>
    <row r="102" s="66" customFormat="1" ht="83" customHeight="1" spans="1:14">
      <c r="A102" s="73">
        <v>97</v>
      </c>
      <c r="B102" s="73" t="s">
        <v>778</v>
      </c>
      <c r="C102" s="74" t="s">
        <v>374</v>
      </c>
      <c r="D102" s="73" t="s">
        <v>406</v>
      </c>
      <c r="E102" s="73">
        <v>2024</v>
      </c>
      <c r="F102" s="73" t="s">
        <v>95</v>
      </c>
      <c r="G102" s="73" t="s">
        <v>69</v>
      </c>
      <c r="H102" s="73">
        <v>5284.29</v>
      </c>
      <c r="I102" s="73">
        <v>3500</v>
      </c>
      <c r="J102" s="73" t="s">
        <v>129</v>
      </c>
      <c r="K102" s="73" t="s">
        <v>780</v>
      </c>
      <c r="L102" s="88"/>
      <c r="M102" s="88"/>
      <c r="N102" s="88"/>
    </row>
    <row r="103" s="66" customFormat="1" ht="83" customHeight="1" spans="1:14">
      <c r="A103" s="73">
        <v>98</v>
      </c>
      <c r="B103" s="73" t="s">
        <v>794</v>
      </c>
      <c r="C103" s="74" t="s">
        <v>374</v>
      </c>
      <c r="D103" s="73" t="s">
        <v>406</v>
      </c>
      <c r="E103" s="73" t="s">
        <v>133</v>
      </c>
      <c r="F103" s="73" t="s">
        <v>95</v>
      </c>
      <c r="G103" s="73" t="s">
        <v>69</v>
      </c>
      <c r="H103" s="73">
        <v>5940</v>
      </c>
      <c r="I103" s="73">
        <v>3000</v>
      </c>
      <c r="J103" s="73" t="s">
        <v>129</v>
      </c>
      <c r="K103" s="73" t="s">
        <v>796</v>
      </c>
      <c r="L103" s="88"/>
      <c r="M103" s="88"/>
      <c r="N103" s="88"/>
    </row>
    <row r="104" s="66" customFormat="1" ht="83" customHeight="1" spans="1:14">
      <c r="A104" s="73">
        <v>99</v>
      </c>
      <c r="B104" s="73" t="s">
        <v>1043</v>
      </c>
      <c r="C104" s="74" t="s">
        <v>374</v>
      </c>
      <c r="D104" s="73" t="s">
        <v>406</v>
      </c>
      <c r="E104" s="73" t="s">
        <v>133</v>
      </c>
      <c r="F104" s="73" t="s">
        <v>95</v>
      </c>
      <c r="G104" s="73" t="s">
        <v>69</v>
      </c>
      <c r="H104" s="73">
        <v>5635.48</v>
      </c>
      <c r="I104" s="73">
        <v>3000</v>
      </c>
      <c r="J104" s="73" t="s">
        <v>129</v>
      </c>
      <c r="K104" s="73" t="s">
        <v>232</v>
      </c>
      <c r="L104" s="88"/>
      <c r="M104" s="88"/>
      <c r="N104" s="88"/>
    </row>
    <row r="105" s="66" customFormat="1" ht="83" customHeight="1" spans="1:14">
      <c r="A105" s="73">
        <v>100</v>
      </c>
      <c r="B105" s="73" t="s">
        <v>103</v>
      </c>
      <c r="C105" s="74" t="s">
        <v>374</v>
      </c>
      <c r="D105" s="73" t="s">
        <v>406</v>
      </c>
      <c r="E105" s="73" t="s">
        <v>13</v>
      </c>
      <c r="F105" s="73" t="s">
        <v>95</v>
      </c>
      <c r="G105" s="73" t="s">
        <v>69</v>
      </c>
      <c r="H105" s="73">
        <v>6750</v>
      </c>
      <c r="I105" s="73">
        <v>2000</v>
      </c>
      <c r="J105" s="73" t="s">
        <v>16</v>
      </c>
      <c r="K105" s="73" t="s">
        <v>104</v>
      </c>
      <c r="L105" s="88"/>
      <c r="M105" s="88"/>
      <c r="N105" s="88"/>
    </row>
    <row r="106" s="67" customFormat="1" ht="51" customHeight="1" spans="1:11">
      <c r="A106" s="90"/>
      <c r="B106" s="90" t="s">
        <v>295</v>
      </c>
      <c r="C106" s="90"/>
      <c r="D106" s="90"/>
      <c r="E106" s="90"/>
      <c r="F106" s="90"/>
      <c r="G106" s="90"/>
      <c r="H106" s="115">
        <f>SUBTOTAL(9,H6:H105)/10000</f>
        <v>767.566153</v>
      </c>
      <c r="I106" s="115">
        <f>SUBTOTAL(9,I6:I105)/10000</f>
        <v>388.29078</v>
      </c>
      <c r="J106" s="90"/>
      <c r="K106" s="96"/>
    </row>
    <row r="110" s="66" customFormat="1" spans="2:2">
      <c r="B110" s="113"/>
    </row>
  </sheetData>
  <autoFilter ref="A5:S125">
    <extLst/>
  </autoFilter>
  <sortState ref="A6:Q105">
    <sortCondition ref="D6:D105" customList="金永丽,于占江,周敏捷,武文清,翟云驰,李忠,张华,吴沈默,杨勇,王秀娟,李红宇,周海飞"/>
    <sortCondition ref="G6:G105" customList="工业,商贸流通,文化旅游,房地产,农林水利,社会事业,基础设施"/>
    <sortCondition ref="I6:I105" descending="1"/>
  </sortState>
  <mergeCells count="13">
    <mergeCell ref="A1:B1"/>
    <mergeCell ref="A2:K2"/>
    <mergeCell ref="A3:A5"/>
    <mergeCell ref="B3:B5"/>
    <mergeCell ref="C3:C5"/>
    <mergeCell ref="D3:D5"/>
    <mergeCell ref="E3:E5"/>
    <mergeCell ref="F3:F5"/>
    <mergeCell ref="G3:G5"/>
    <mergeCell ref="H3:H5"/>
    <mergeCell ref="I3:I5"/>
    <mergeCell ref="J3:J5"/>
    <mergeCell ref="K3:K5"/>
  </mergeCells>
  <conditionalFormatting sqref="B40">
    <cfRule type="duplicateValues" dxfId="0" priority="71"/>
    <cfRule type="duplicateValues" dxfId="0" priority="72"/>
    <cfRule type="duplicateValues" dxfId="0" priority="73"/>
  </conditionalFormatting>
  <conditionalFormatting sqref="B46">
    <cfRule type="duplicateValues" dxfId="0" priority="68"/>
    <cfRule type="duplicateValues" dxfId="0" priority="69"/>
    <cfRule type="duplicateValues" dxfId="0" priority="70"/>
  </conditionalFormatting>
  <conditionalFormatting sqref="B62">
    <cfRule type="duplicateValues" dxfId="0" priority="57"/>
    <cfRule type="duplicateValues" dxfId="0" priority="59"/>
    <cfRule type="duplicateValues" dxfId="0" priority="60"/>
    <cfRule type="duplicateValues" dxfId="0" priority="61"/>
  </conditionalFormatting>
  <conditionalFormatting sqref="B63">
    <cfRule type="duplicateValues" dxfId="0" priority="83"/>
    <cfRule type="duplicateValues" dxfId="0" priority="84"/>
    <cfRule type="duplicateValues" dxfId="0" priority="85"/>
  </conditionalFormatting>
  <conditionalFormatting sqref="B69">
    <cfRule type="duplicateValues" dxfId="0" priority="80"/>
    <cfRule type="duplicateValues" dxfId="0" priority="81"/>
    <cfRule type="duplicateValues" dxfId="0" priority="82"/>
  </conditionalFormatting>
  <conditionalFormatting sqref="B83">
    <cfRule type="duplicateValues" dxfId="0" priority="45"/>
    <cfRule type="duplicateValues" dxfId="0" priority="46"/>
    <cfRule type="duplicateValues" dxfId="0" priority="47"/>
    <cfRule type="duplicateValues" dxfId="0" priority="48"/>
    <cfRule type="duplicateValues" dxfId="0" priority="50"/>
    <cfRule type="duplicateValues" dxfId="0" priority="51"/>
    <cfRule type="duplicateValues" dxfId="0" priority="52"/>
    <cfRule type="duplicateValues" dxfId="0" priority="53"/>
  </conditionalFormatting>
  <conditionalFormatting sqref="B106">
    <cfRule type="duplicateValues" dxfId="0" priority="75"/>
    <cfRule type="duplicateValues" dxfId="0" priority="76"/>
  </conditionalFormatting>
  <conditionalFormatting sqref="B72:B73">
    <cfRule type="duplicateValues" dxfId="0" priority="77"/>
    <cfRule type="duplicateValues" dxfId="0" priority="78"/>
    <cfRule type="duplicateValues" dxfId="0" priority="79"/>
  </conditionalFormatting>
  <conditionalFormatting sqref="B1:B82 B84:B1048576">
    <cfRule type="duplicateValues" dxfId="0" priority="54"/>
    <cfRule type="duplicateValues" dxfId="0" priority="55"/>
    <cfRule type="duplicateValues" dxfId="0" priority="56"/>
  </conditionalFormatting>
  <conditionalFormatting sqref="B1:B39 B47:B61 B106:B109 B41:B45 B63:B75 B111:B1048576">
    <cfRule type="duplicateValues" dxfId="0" priority="74"/>
  </conditionalFormatting>
  <conditionalFormatting sqref="B1:B61 B63:B82 B84:B109 B111:B1048576">
    <cfRule type="duplicateValues" dxfId="0" priority="62"/>
  </conditionalFormatting>
  <conditionalFormatting sqref="B2:B39 B41:B45 B70:B71 B64:B68 B74:B75 B47:B61 B107:B109 B111:B1048576">
    <cfRule type="duplicateValues" dxfId="0" priority="86"/>
    <cfRule type="duplicateValues" dxfId="0" priority="87"/>
  </conditionalFormatting>
  <conditionalFormatting sqref="B65:B68 B74:B75">
    <cfRule type="duplicateValues" dxfId="0" priority="88"/>
  </conditionalFormatting>
  <conditionalFormatting sqref="B76:B82 B84:B105">
    <cfRule type="duplicateValues" dxfId="0" priority="64"/>
    <cfRule type="duplicateValues" dxfId="0" priority="65"/>
    <cfRule type="duplicateValues" dxfId="0" priority="66"/>
    <cfRule type="duplicateValues" dxfId="0" priority="67"/>
  </conditionalFormatting>
  <dataValidations count="1">
    <dataValidation type="list" allowBlank="1" showInputMessage="1" showErrorMessage="1" sqref="G2">
      <formula1>"农林水利生态,工业,基础设施,交通,商贸流通,社会事业,文化旅游,房地产"</formula1>
    </dataValidation>
  </dataValidations>
  <printOptions horizontalCentered="1"/>
  <pageMargins left="0.448611111111111" right="0.448611111111111" top="0.554861111111111" bottom="0.554861111111111" header="0.298611111111111" footer="0.298611111111111"/>
  <pageSetup paperSize="8" scale="10"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0000"/>
    <pageSetUpPr fitToPage="1"/>
  </sheetPr>
  <dimension ref="A1:CN130"/>
  <sheetViews>
    <sheetView view="pageBreakPreview" zoomScaleNormal="70" workbookViewId="0">
      <pane xSplit="4" ySplit="6" topLeftCell="AI7" activePane="bottomRight" state="frozenSplit"/>
      <selection/>
      <selection pane="topRight"/>
      <selection pane="bottomLeft"/>
      <selection pane="bottomRight" activeCell="H16" sqref="H16"/>
    </sheetView>
  </sheetViews>
  <sheetFormatPr defaultColWidth="9" defaultRowHeight="13.5"/>
  <cols>
    <col min="1" max="1" width="7.5" style="66" customWidth="1"/>
    <col min="2" max="2" width="17.25" style="66" customWidth="1"/>
    <col min="3" max="3" width="16.1333333333333" style="66" hidden="1" customWidth="1" outlineLevel="1"/>
    <col min="4" max="4" width="11.75" style="66" customWidth="1" collapsed="1"/>
    <col min="5" max="6" width="9" style="66" hidden="1" customWidth="1" outlineLevel="1"/>
    <col min="7" max="7" width="9" style="66" customWidth="1" collapsed="1"/>
    <col min="8" max="8" width="9" style="66" customWidth="1"/>
    <col min="9" max="9" width="11.5" style="66" hidden="1" customWidth="1" outlineLevel="1"/>
    <col min="10" max="10" width="9.38333333333333" style="66" hidden="1" customWidth="1" outlineLevel="1"/>
    <col min="11" max="11" width="9.38333333333333" style="66" customWidth="1" collapsed="1"/>
    <col min="12" max="12" width="9.38333333333333" style="66" customWidth="1"/>
    <col min="13" max="13" width="13.25" style="66" customWidth="1"/>
    <col min="14" max="17" width="9" style="66" customWidth="1" outlineLevel="1"/>
    <col min="18" max="19" width="9" style="66" customWidth="1" outlineLevel="1" collapsed="1"/>
    <col min="20" max="20" width="9" style="66" customWidth="1" outlineLevel="1"/>
    <col min="21" max="22" width="9" style="66" customWidth="1"/>
    <col min="23" max="23" width="9" style="66" hidden="1" customWidth="1" outlineLevel="1"/>
    <col min="24" max="24" width="11.3833333333333" style="66" customWidth="1" collapsed="1"/>
    <col min="25" max="26" width="9" style="66" hidden="1" customWidth="1" outlineLevel="1"/>
    <col min="27" max="27" width="12.5" style="66" customWidth="1" collapsed="1"/>
    <col min="28" max="28" width="10.25" style="66" customWidth="1"/>
    <col min="29" max="29" width="10.25" style="66" hidden="1" customWidth="1" outlineLevel="1"/>
    <col min="30" max="30" width="9" style="66" hidden="1" customWidth="1" outlineLevel="1"/>
    <col min="31" max="31" width="9" style="66" customWidth="1" collapsed="1"/>
    <col min="32" max="32" width="15.75" style="66" hidden="1" customWidth="1" outlineLevel="1"/>
    <col min="33" max="34" width="10.6333333333333" style="66" hidden="1" customWidth="1" outlineLevel="1"/>
    <col min="35" max="35" width="42.25" style="66" customWidth="1" collapsed="1"/>
    <col min="36" max="36" width="13.25" style="66" hidden="1" customWidth="1" outlineLevel="1"/>
    <col min="37" max="37" width="9" style="66" hidden="1" customWidth="1" outlineLevel="1"/>
    <col min="38" max="38" width="12.6333333333333" style="66" hidden="1" customWidth="1" outlineLevel="1"/>
    <col min="39" max="39" width="9" style="66" hidden="1" customWidth="1" outlineLevel="1" collapsed="1"/>
    <col min="40" max="40" width="12.6333333333333" style="66" hidden="1" customWidth="1" outlineLevel="1"/>
    <col min="41" max="46" width="9" style="66" hidden="1" customWidth="1" outlineLevel="1"/>
    <col min="47" max="47" width="8.08333333333333" style="66" hidden="1" customWidth="1" outlineLevel="1" collapsed="1"/>
    <col min="48" max="48" width="8.08333333333333" style="66" hidden="1" customWidth="1" outlineLevel="1"/>
    <col min="49" max="50" width="29.2583333333333" style="66" hidden="1" customWidth="1" outlineLevel="1"/>
    <col min="51" max="51" width="8.08333333333333" style="66" customWidth="1" collapsed="1"/>
    <col min="52" max="52" width="47.3416666666667" style="66" customWidth="1"/>
    <col min="53" max="53" width="11.25" style="66" customWidth="1"/>
    <col min="54" max="54" width="16.9083333333333" style="66" hidden="1" customWidth="1" outlineLevel="1"/>
    <col min="55" max="55" width="38.675" style="66" hidden="1" customWidth="1" outlineLevel="1"/>
    <col min="56" max="56" width="22.2" style="66" customWidth="1" collapsed="1"/>
    <col min="57" max="57" width="9" style="66" customWidth="1"/>
    <col min="58" max="58" width="7.75" style="66" customWidth="1"/>
    <col min="59" max="63" width="7.75" style="66" hidden="1" customWidth="1" outlineLevel="1"/>
    <col min="64" max="64" width="7.75" style="66" customWidth="1" collapsed="1"/>
    <col min="65" max="66" width="7.75" style="66" hidden="1" customWidth="1" outlineLevel="1"/>
    <col min="67" max="67" width="7.75" style="66" customWidth="1" collapsed="1"/>
    <col min="68" max="69" width="7.75" style="66" hidden="1" customWidth="1" outlineLevel="1"/>
    <col min="70" max="70" width="7.75" style="66" customWidth="1" collapsed="1"/>
    <col min="71" max="72" width="7.75" style="66" hidden="1" customWidth="1" outlineLevel="1"/>
    <col min="73" max="73" width="7.75" style="66" customWidth="1" collapsed="1"/>
    <col min="74" max="75" width="7.75" style="66" hidden="1" customWidth="1" outlineLevel="1"/>
    <col min="76" max="76" width="7.75" style="66" customWidth="1" collapsed="1"/>
    <col min="77" max="78" width="7.75" style="66" hidden="1" customWidth="1" outlineLevel="1"/>
    <col min="79" max="79" width="7.75" style="66" customWidth="1" collapsed="1"/>
    <col min="80" max="81" width="7.75" style="66" hidden="1" customWidth="1" outlineLevel="1"/>
    <col min="82" max="82" width="7.75" style="66" customWidth="1" collapsed="1"/>
    <col min="83" max="84" width="9" style="66" hidden="1" customWidth="1" outlineLevel="1"/>
    <col min="85" max="85" width="11.1333333333333" style="66" customWidth="1" collapsed="1"/>
    <col min="86" max="86" width="11.1333333333333" style="66" customWidth="1"/>
    <col min="87" max="87" width="28.3833333333333" style="66" customWidth="1"/>
    <col min="88" max="90" width="9" style="66" customWidth="1"/>
    <col min="91" max="91" width="10.3833333333333" style="66" customWidth="1"/>
    <col min="92" max="94" width="9" style="66" customWidth="1"/>
    <col min="95" max="16384" width="9" style="66"/>
  </cols>
  <sheetData>
    <row r="1" s="66" customFormat="1" ht="23.1" customHeight="1" spans="1:2">
      <c r="A1" s="103" t="s">
        <v>297</v>
      </c>
      <c r="B1" s="103"/>
    </row>
    <row r="2" s="64" customFormat="1" ht="38" customHeight="1" spans="1:84">
      <c r="A2" s="69" t="s">
        <v>1029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row>
    <row r="3" s="64" customFormat="1" ht="18" customHeight="1" outlineLevel="1" spans="1:86">
      <c r="A3" s="69"/>
      <c r="B3" s="69"/>
      <c r="C3" s="69"/>
      <c r="D3" s="69"/>
      <c r="E3" s="69"/>
      <c r="F3" s="69"/>
      <c r="G3" s="69"/>
      <c r="H3" s="69"/>
      <c r="I3" s="69"/>
      <c r="J3" s="69"/>
      <c r="K3" s="69"/>
      <c r="L3" s="69"/>
      <c r="M3" s="69"/>
      <c r="N3" s="69"/>
      <c r="O3" s="69"/>
      <c r="P3" s="69"/>
      <c r="Q3" s="69"/>
      <c r="R3" s="69"/>
      <c r="S3" s="69"/>
      <c r="T3" s="69"/>
      <c r="U3" s="77"/>
      <c r="V3" s="77"/>
      <c r="W3" s="75">
        <f>(AA107-X3)/X3</f>
        <v>-0.999999636167936</v>
      </c>
      <c r="X3" s="76">
        <v>6321597.87</v>
      </c>
      <c r="Y3" s="69"/>
      <c r="Z3" s="69"/>
      <c r="AA3" s="77">
        <f>SUBTOTAL(9,AA7:AA106)/10000</f>
        <v>2.3</v>
      </c>
      <c r="AB3" s="77">
        <f>SUBTOTAL(9,AB7:AB106)/10000</f>
        <v>1.2</v>
      </c>
      <c r="AC3" s="77"/>
      <c r="AD3" s="69"/>
      <c r="AE3" s="77"/>
      <c r="AF3" s="69"/>
      <c r="AG3" s="79">
        <f>300.4/AB3</f>
        <v>250.333333333333</v>
      </c>
      <c r="AH3" s="69"/>
      <c r="AI3" s="81">
        <v>2977063.55</v>
      </c>
      <c r="AJ3" s="75">
        <f>(AB107-AI3)/AI3</f>
        <v>-0.999999596918245</v>
      </c>
      <c r="AK3" s="69"/>
      <c r="AL3" s="69"/>
      <c r="AM3" s="69"/>
      <c r="AN3" s="69">
        <v>60.5</v>
      </c>
      <c r="AO3" s="69"/>
      <c r="AP3" s="69"/>
      <c r="AQ3" s="69"/>
      <c r="AR3" s="69"/>
      <c r="AS3" s="69"/>
      <c r="AT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4">
        <v>24.3</v>
      </c>
      <c r="CH3" s="64">
        <f>AN3-CG3</f>
        <v>36.2</v>
      </c>
    </row>
    <row r="4" s="65" customFormat="1" ht="33" customHeight="1" spans="1:84">
      <c r="A4" s="71" t="s">
        <v>2</v>
      </c>
      <c r="B4" s="71" t="s">
        <v>3</v>
      </c>
      <c r="C4" s="71" t="s">
        <v>298</v>
      </c>
      <c r="D4" s="71" t="s">
        <v>299</v>
      </c>
      <c r="E4" s="71" t="s">
        <v>1044</v>
      </c>
      <c r="F4" s="71" t="s">
        <v>1045</v>
      </c>
      <c r="G4" s="71" t="s">
        <v>301</v>
      </c>
      <c r="H4" s="71" t="s">
        <v>4</v>
      </c>
      <c r="I4" s="71" t="s">
        <v>303</v>
      </c>
      <c r="J4" s="71" t="s">
        <v>304</v>
      </c>
      <c r="K4" s="71" t="s">
        <v>305</v>
      </c>
      <c r="L4" s="71" t="s">
        <v>5</v>
      </c>
      <c r="M4" s="71" t="s">
        <v>942</v>
      </c>
      <c r="N4" s="71" t="s">
        <v>306</v>
      </c>
      <c r="O4" s="71" t="s">
        <v>307</v>
      </c>
      <c r="P4" s="71" t="s">
        <v>308</v>
      </c>
      <c r="Q4" s="71" t="s">
        <v>309</v>
      </c>
      <c r="R4" s="71" t="s">
        <v>310</v>
      </c>
      <c r="S4" s="71" t="s">
        <v>311</v>
      </c>
      <c r="T4" s="71" t="s">
        <v>312</v>
      </c>
      <c r="U4" s="71" t="s">
        <v>313</v>
      </c>
      <c r="V4" s="71" t="s">
        <v>314</v>
      </c>
      <c r="W4" s="71" t="s">
        <v>315</v>
      </c>
      <c r="X4" s="71" t="s">
        <v>6</v>
      </c>
      <c r="Y4" s="71" t="s">
        <v>316</v>
      </c>
      <c r="Z4" s="71" t="s">
        <v>317</v>
      </c>
      <c r="AA4" s="80" t="s">
        <v>7</v>
      </c>
      <c r="AB4" s="80" t="s">
        <v>8</v>
      </c>
      <c r="AC4" s="80" t="s">
        <v>318</v>
      </c>
      <c r="AD4" s="71" t="s">
        <v>319</v>
      </c>
      <c r="AE4" s="71" t="s">
        <v>9</v>
      </c>
      <c r="AF4" s="71" t="s">
        <v>991</v>
      </c>
      <c r="AG4" s="71" t="s">
        <v>321</v>
      </c>
      <c r="AH4" s="71" t="s">
        <v>322</v>
      </c>
      <c r="AI4" s="71" t="s">
        <v>10</v>
      </c>
      <c r="AJ4" s="71" t="s">
        <v>11</v>
      </c>
      <c r="AK4" s="71" t="s">
        <v>323</v>
      </c>
      <c r="AL4" s="71" t="s">
        <v>324</v>
      </c>
      <c r="AM4" s="71" t="s">
        <v>325</v>
      </c>
      <c r="AN4" s="71" t="s">
        <v>326</v>
      </c>
      <c r="AO4" s="80" t="s">
        <v>327</v>
      </c>
      <c r="AP4" s="80"/>
      <c r="AQ4" s="80" t="s">
        <v>328</v>
      </c>
      <c r="AR4" s="80" t="s">
        <v>329</v>
      </c>
      <c r="AS4" s="80" t="s">
        <v>330</v>
      </c>
      <c r="AT4" s="80" t="s">
        <v>331</v>
      </c>
      <c r="AU4" s="71" t="s">
        <v>332</v>
      </c>
      <c r="AV4" s="71" t="s">
        <v>333</v>
      </c>
      <c r="AW4" s="71" t="s">
        <v>334</v>
      </c>
      <c r="AX4" s="71" t="s">
        <v>335</v>
      </c>
      <c r="AY4" s="71" t="s">
        <v>1046</v>
      </c>
      <c r="AZ4" s="71" t="s">
        <v>1047</v>
      </c>
      <c r="BA4" s="71" t="s">
        <v>341</v>
      </c>
      <c r="BB4" s="71"/>
      <c r="BC4" s="71"/>
      <c r="BD4" s="71"/>
      <c r="BE4" s="80" t="s">
        <v>342</v>
      </c>
      <c r="BF4" s="71" t="s">
        <v>343</v>
      </c>
      <c r="BG4" s="71"/>
      <c r="BH4" s="71"/>
      <c r="BI4" s="71" t="s">
        <v>344</v>
      </c>
      <c r="BJ4" s="71"/>
      <c r="BK4" s="71"/>
      <c r="BL4" s="71" t="s">
        <v>1048</v>
      </c>
      <c r="BM4" s="71"/>
      <c r="BN4" s="71"/>
      <c r="BO4" s="71" t="s">
        <v>346</v>
      </c>
      <c r="BP4" s="71"/>
      <c r="BQ4" s="71"/>
      <c r="BR4" s="71" t="s">
        <v>347</v>
      </c>
      <c r="BS4" s="71"/>
      <c r="BT4" s="71"/>
      <c r="BU4" s="71" t="s">
        <v>348</v>
      </c>
      <c r="BV4" s="71"/>
      <c r="BW4" s="71"/>
      <c r="BX4" s="71" t="s">
        <v>349</v>
      </c>
      <c r="BY4" s="71"/>
      <c r="BZ4" s="71"/>
      <c r="CA4" s="71" t="s">
        <v>350</v>
      </c>
      <c r="CB4" s="71"/>
      <c r="CC4" s="71"/>
      <c r="CD4" s="71" t="s">
        <v>351</v>
      </c>
      <c r="CE4" s="86"/>
      <c r="CF4" s="86"/>
    </row>
    <row r="5" s="65" customFormat="1" ht="33" customHeight="1" spans="1:84">
      <c r="A5" s="71"/>
      <c r="B5" s="71"/>
      <c r="C5" s="71"/>
      <c r="D5" s="71"/>
      <c r="E5" s="71"/>
      <c r="F5" s="71"/>
      <c r="G5" s="71"/>
      <c r="H5" s="71"/>
      <c r="I5" s="71"/>
      <c r="J5" s="71"/>
      <c r="K5" s="71"/>
      <c r="L5" s="71"/>
      <c r="M5" s="71"/>
      <c r="N5" s="71"/>
      <c r="O5" s="71"/>
      <c r="P5" s="71"/>
      <c r="Q5" s="71"/>
      <c r="R5" s="71"/>
      <c r="S5" s="71"/>
      <c r="T5" s="71"/>
      <c r="U5" s="71"/>
      <c r="V5" s="71"/>
      <c r="W5" s="71"/>
      <c r="X5" s="71"/>
      <c r="Y5" s="71"/>
      <c r="Z5" s="71"/>
      <c r="AA5" s="80"/>
      <c r="AB5" s="80"/>
      <c r="AC5" s="80"/>
      <c r="AD5" s="71"/>
      <c r="AE5" s="71"/>
      <c r="AF5" s="71"/>
      <c r="AG5" s="71"/>
      <c r="AH5" s="71"/>
      <c r="AI5" s="71"/>
      <c r="AJ5" s="71"/>
      <c r="AK5" s="71"/>
      <c r="AL5" s="71"/>
      <c r="AM5" s="71"/>
      <c r="AN5" s="71"/>
      <c r="AO5" s="80"/>
      <c r="AP5" s="80"/>
      <c r="AQ5" s="80"/>
      <c r="AR5" s="80"/>
      <c r="AS5" s="80"/>
      <c r="AT5" s="80"/>
      <c r="AU5" s="71"/>
      <c r="AV5" s="71"/>
      <c r="AW5" s="71"/>
      <c r="AX5" s="71"/>
      <c r="AY5" s="71"/>
      <c r="AZ5" s="71"/>
      <c r="BA5" s="104" t="s">
        <v>352</v>
      </c>
      <c r="BB5" s="104" t="s">
        <v>353</v>
      </c>
      <c r="BC5" s="105" t="s">
        <v>1049</v>
      </c>
      <c r="BD5" s="106"/>
      <c r="BE5" s="80"/>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86"/>
      <c r="CF5" s="86"/>
    </row>
    <row r="6" s="65" customFormat="1" ht="49" customHeight="1" outlineLevel="1" spans="1:85">
      <c r="A6" s="71"/>
      <c r="B6" s="71"/>
      <c r="C6" s="71"/>
      <c r="D6" s="71"/>
      <c r="E6" s="71"/>
      <c r="F6" s="71"/>
      <c r="G6" s="71"/>
      <c r="H6" s="71"/>
      <c r="I6" s="71"/>
      <c r="J6" s="71"/>
      <c r="K6" s="71"/>
      <c r="L6" s="71"/>
      <c r="M6" s="71"/>
      <c r="N6" s="71"/>
      <c r="O6" s="71"/>
      <c r="P6" s="71"/>
      <c r="Q6" s="71"/>
      <c r="R6" s="71"/>
      <c r="S6" s="71"/>
      <c r="T6" s="71"/>
      <c r="U6" s="71"/>
      <c r="V6" s="71"/>
      <c r="W6" s="71"/>
      <c r="X6" s="71"/>
      <c r="Y6" s="71"/>
      <c r="Z6" s="71"/>
      <c r="AA6" s="80"/>
      <c r="AB6" s="80"/>
      <c r="AC6" s="80"/>
      <c r="AD6" s="71"/>
      <c r="AE6" s="71"/>
      <c r="AF6" s="71"/>
      <c r="AG6" s="71"/>
      <c r="AH6" s="71"/>
      <c r="AI6" s="71"/>
      <c r="AJ6" s="71"/>
      <c r="AK6" s="71"/>
      <c r="AL6" s="71"/>
      <c r="AM6" s="71"/>
      <c r="AN6" s="71"/>
      <c r="AO6" s="80" t="s">
        <v>361</v>
      </c>
      <c r="AP6" s="71" t="s">
        <v>362</v>
      </c>
      <c r="AQ6" s="80"/>
      <c r="AR6" s="80"/>
      <c r="AS6" s="80"/>
      <c r="AT6" s="80"/>
      <c r="AU6" s="71"/>
      <c r="AV6" s="71"/>
      <c r="AW6" s="71"/>
      <c r="AX6" s="71"/>
      <c r="AY6" s="71"/>
      <c r="AZ6" s="71"/>
      <c r="BA6" s="107"/>
      <c r="BB6" s="107"/>
      <c r="BC6" s="108" t="s">
        <v>1050</v>
      </c>
      <c r="BD6" s="71" t="s">
        <v>356</v>
      </c>
      <c r="BE6" s="80"/>
      <c r="BF6" s="71" t="s">
        <v>357</v>
      </c>
      <c r="BG6" s="71" t="s">
        <v>359</v>
      </c>
      <c r="BH6" s="71" t="s">
        <v>358</v>
      </c>
      <c r="BI6" s="71" t="s">
        <v>357</v>
      </c>
      <c r="BJ6" s="71" t="s">
        <v>359</v>
      </c>
      <c r="BK6" s="71" t="s">
        <v>358</v>
      </c>
      <c r="BL6" s="71" t="s">
        <v>357</v>
      </c>
      <c r="BM6" s="71" t="s">
        <v>359</v>
      </c>
      <c r="BN6" s="71" t="s">
        <v>358</v>
      </c>
      <c r="BO6" s="71" t="s">
        <v>357</v>
      </c>
      <c r="BP6" s="71" t="s">
        <v>359</v>
      </c>
      <c r="BQ6" s="71" t="s">
        <v>358</v>
      </c>
      <c r="BR6" s="71" t="s">
        <v>357</v>
      </c>
      <c r="BS6" s="71" t="s">
        <v>359</v>
      </c>
      <c r="BT6" s="71" t="s">
        <v>358</v>
      </c>
      <c r="BU6" s="71" t="s">
        <v>357</v>
      </c>
      <c r="BV6" s="71" t="s">
        <v>359</v>
      </c>
      <c r="BW6" s="71" t="s">
        <v>358</v>
      </c>
      <c r="BX6" s="71" t="s">
        <v>357</v>
      </c>
      <c r="BY6" s="71" t="s">
        <v>359</v>
      </c>
      <c r="BZ6" s="71" t="s">
        <v>358</v>
      </c>
      <c r="CA6" s="71" t="s">
        <v>357</v>
      </c>
      <c r="CB6" s="71" t="s">
        <v>359</v>
      </c>
      <c r="CC6" s="71" t="s">
        <v>358</v>
      </c>
      <c r="CD6" s="71" t="s">
        <v>357</v>
      </c>
      <c r="CE6" s="71" t="s">
        <v>359</v>
      </c>
      <c r="CF6" s="71" t="s">
        <v>358</v>
      </c>
      <c r="CG6" s="65" t="s">
        <v>372</v>
      </c>
    </row>
    <row r="7" s="66" customFormat="1" ht="77.1" hidden="1" customHeight="1" spans="1:92">
      <c r="A7" s="73">
        <v>1</v>
      </c>
      <c r="B7" s="73" t="s">
        <v>12</v>
      </c>
      <c r="C7" s="74" t="s">
        <v>373</v>
      </c>
      <c r="D7" s="74" t="s">
        <v>374</v>
      </c>
      <c r="E7" s="73" t="s">
        <v>1051</v>
      </c>
      <c r="F7" s="73" t="s">
        <v>755</v>
      </c>
      <c r="G7" s="73" t="s">
        <v>376</v>
      </c>
      <c r="H7" s="73" t="s">
        <v>13</v>
      </c>
      <c r="I7" s="73">
        <v>202303</v>
      </c>
      <c r="J7" s="73">
        <v>202401</v>
      </c>
      <c r="K7" s="73">
        <v>202407</v>
      </c>
      <c r="L7" s="73" t="s">
        <v>14</v>
      </c>
      <c r="M7" s="73"/>
      <c r="N7" s="73"/>
      <c r="O7" s="73"/>
      <c r="P7" s="73" t="s">
        <v>377</v>
      </c>
      <c r="Q7" s="73" t="s">
        <v>378</v>
      </c>
      <c r="R7" s="73" t="s">
        <v>379</v>
      </c>
      <c r="S7" s="73"/>
      <c r="T7" s="73" t="s">
        <v>380</v>
      </c>
      <c r="U7" s="73" t="s">
        <v>379</v>
      </c>
      <c r="V7" s="73" t="s">
        <v>379</v>
      </c>
      <c r="W7" s="73"/>
      <c r="X7" s="73" t="s">
        <v>15</v>
      </c>
      <c r="Y7" s="73"/>
      <c r="Z7" s="73"/>
      <c r="AA7" s="73">
        <v>1000000</v>
      </c>
      <c r="AB7" s="73">
        <v>600000</v>
      </c>
      <c r="AC7" s="73">
        <f>20*7</f>
        <v>140</v>
      </c>
      <c r="AD7" s="73"/>
      <c r="AE7" s="73" t="s">
        <v>16</v>
      </c>
      <c r="AF7" s="73"/>
      <c r="AG7" s="73" t="s">
        <v>381</v>
      </c>
      <c r="AH7" s="73" t="s">
        <v>382</v>
      </c>
      <c r="AI7" s="73" t="s">
        <v>17</v>
      </c>
      <c r="AJ7" s="73" t="s">
        <v>18</v>
      </c>
      <c r="AK7" s="73"/>
      <c r="AL7" s="73"/>
      <c r="AM7" s="74" t="s">
        <v>383</v>
      </c>
      <c r="AN7" s="74">
        <v>18981369558</v>
      </c>
      <c r="AO7" s="74" t="s">
        <v>384</v>
      </c>
      <c r="AP7" s="74"/>
      <c r="AQ7" s="74"/>
      <c r="AR7" s="74"/>
      <c r="AS7" s="74"/>
      <c r="AT7" s="74"/>
      <c r="AU7" s="74"/>
      <c r="AV7" s="74"/>
      <c r="AW7" s="74"/>
      <c r="AX7" s="74"/>
      <c r="AY7" s="74" t="s">
        <v>379</v>
      </c>
      <c r="AZ7" s="109" t="s">
        <v>1052</v>
      </c>
      <c r="BA7" s="73" t="s">
        <v>386</v>
      </c>
      <c r="BB7" s="73"/>
      <c r="BC7" s="73"/>
      <c r="BD7" s="73"/>
      <c r="BE7" s="74" t="str">
        <f t="shared" ref="BE7:BE22" si="0">IF(OR(BF7="是",BF7="无需办理"),IF(OR(BI7="是",BI7="无需办理"),IF(OR(BL7="是",BL7="无需办理"),IF(OR(BO7="是",BO7="无需办理"),IF(OR(BR7="是",BR7="无需办理"),IF(OR(BU7="是",BU7="无需办理"),IF(OR(BX7="是",BX7="无需办理"),IF(OR(CA7="是",CA7="无需办理"),IF(OR(CD7="是",CD7="无需办理"),"办结",""),""),""),""),""),""),""),""),"")</f>
        <v>办结</v>
      </c>
      <c r="BF7" s="74" t="s">
        <v>379</v>
      </c>
      <c r="BG7" s="74" t="s">
        <v>387</v>
      </c>
      <c r="BH7" s="74" t="s">
        <v>389</v>
      </c>
      <c r="BI7" s="74" t="s">
        <v>379</v>
      </c>
      <c r="BJ7" s="74" t="s">
        <v>388</v>
      </c>
      <c r="BK7" s="74" t="s">
        <v>389</v>
      </c>
      <c r="BL7" s="74" t="s">
        <v>379</v>
      </c>
      <c r="BM7" s="74" t="s">
        <v>388</v>
      </c>
      <c r="BN7" s="74" t="s">
        <v>389</v>
      </c>
      <c r="BO7" s="74" t="s">
        <v>379</v>
      </c>
      <c r="BP7" s="74" t="s">
        <v>387</v>
      </c>
      <c r="BQ7" s="74" t="s">
        <v>389</v>
      </c>
      <c r="BR7" s="74" t="s">
        <v>379</v>
      </c>
      <c r="BS7" s="74" t="s">
        <v>393</v>
      </c>
      <c r="BT7" s="74" t="s">
        <v>389</v>
      </c>
      <c r="BU7" s="74" t="s">
        <v>379</v>
      </c>
      <c r="BV7" s="74" t="s">
        <v>388</v>
      </c>
      <c r="BW7" s="74" t="s">
        <v>389</v>
      </c>
      <c r="BX7" s="74" t="s">
        <v>379</v>
      </c>
      <c r="BY7" s="74" t="s">
        <v>388</v>
      </c>
      <c r="BZ7" s="74" t="s">
        <v>389</v>
      </c>
      <c r="CA7" s="74" t="s">
        <v>394</v>
      </c>
      <c r="CB7" s="74"/>
      <c r="CC7" s="74"/>
      <c r="CD7" s="74" t="s">
        <v>394</v>
      </c>
      <c r="CE7" s="74"/>
      <c r="CF7" s="74"/>
      <c r="CG7" s="66" t="s">
        <v>386</v>
      </c>
      <c r="CM7" s="87">
        <f>AA7/10000</f>
        <v>100</v>
      </c>
      <c r="CN7" s="87">
        <f>AB7/10000</f>
        <v>60</v>
      </c>
    </row>
    <row r="8" s="66" customFormat="1" ht="77.1" hidden="1" customHeight="1" spans="1:92">
      <c r="A8" s="73">
        <v>2</v>
      </c>
      <c r="B8" s="73" t="s">
        <v>848</v>
      </c>
      <c r="C8" s="73" t="s">
        <v>557</v>
      </c>
      <c r="D8" s="74" t="s">
        <v>439</v>
      </c>
      <c r="E8" s="73"/>
      <c r="F8" s="73" t="s">
        <v>440</v>
      </c>
      <c r="G8" s="73" t="s">
        <v>376</v>
      </c>
      <c r="H8" s="73" t="s">
        <v>133</v>
      </c>
      <c r="I8" s="73"/>
      <c r="J8" s="73">
        <v>202405</v>
      </c>
      <c r="K8" s="73">
        <v>202510</v>
      </c>
      <c r="L8" s="73" t="s">
        <v>14</v>
      </c>
      <c r="M8" s="73"/>
      <c r="N8" s="73"/>
      <c r="O8" s="73"/>
      <c r="P8" s="73" t="s">
        <v>377</v>
      </c>
      <c r="Q8" s="73" t="s">
        <v>378</v>
      </c>
      <c r="R8" s="73" t="s">
        <v>379</v>
      </c>
      <c r="S8" s="73"/>
      <c r="T8" s="73" t="s">
        <v>380</v>
      </c>
      <c r="U8" s="73" t="s">
        <v>379</v>
      </c>
      <c r="V8" s="73" t="s">
        <v>386</v>
      </c>
      <c r="W8" s="73" t="s">
        <v>558</v>
      </c>
      <c r="X8" s="73" t="s">
        <v>15</v>
      </c>
      <c r="Y8" s="73"/>
      <c r="Z8" s="73"/>
      <c r="AA8" s="73">
        <v>850000</v>
      </c>
      <c r="AB8" s="73">
        <v>220000</v>
      </c>
      <c r="AC8" s="73">
        <f>12*7</f>
        <v>84</v>
      </c>
      <c r="AD8" s="73"/>
      <c r="AE8" s="73" t="s">
        <v>129</v>
      </c>
      <c r="AF8" s="73"/>
      <c r="AG8" s="73" t="s">
        <v>708</v>
      </c>
      <c r="AH8" s="73" t="s">
        <v>560</v>
      </c>
      <c r="AI8" s="73" t="s">
        <v>192</v>
      </c>
      <c r="AJ8" s="73" t="s">
        <v>144</v>
      </c>
      <c r="AK8" s="73"/>
      <c r="AL8" s="73"/>
      <c r="AM8" s="73" t="s">
        <v>582</v>
      </c>
      <c r="AN8" s="73">
        <v>17372739449</v>
      </c>
      <c r="AO8" s="73">
        <v>500</v>
      </c>
      <c r="AP8" s="73"/>
      <c r="AQ8" s="73"/>
      <c r="AR8" s="74"/>
      <c r="AS8" s="74"/>
      <c r="AT8" s="73"/>
      <c r="AU8" s="83" t="s">
        <v>379</v>
      </c>
      <c r="AV8" s="83" t="s">
        <v>386</v>
      </c>
      <c r="AW8" s="73" t="s">
        <v>839</v>
      </c>
      <c r="AX8" s="83" t="s">
        <v>379</v>
      </c>
      <c r="AY8" s="83" t="s">
        <v>386</v>
      </c>
      <c r="AZ8" s="73" t="s">
        <v>1053</v>
      </c>
      <c r="BA8" s="73" t="s">
        <v>379</v>
      </c>
      <c r="BB8" s="73" t="s">
        <v>843</v>
      </c>
      <c r="BC8" s="73" t="s">
        <v>1054</v>
      </c>
      <c r="BD8" s="73" t="s">
        <v>1055</v>
      </c>
      <c r="BE8" s="74" t="str">
        <f t="shared" si="0"/>
        <v/>
      </c>
      <c r="BF8" s="73" t="s">
        <v>386</v>
      </c>
      <c r="BG8" s="73" t="s">
        <v>387</v>
      </c>
      <c r="BH8" s="73" t="s">
        <v>573</v>
      </c>
      <c r="BI8" s="73" t="s">
        <v>386</v>
      </c>
      <c r="BJ8" s="73" t="s">
        <v>388</v>
      </c>
      <c r="BK8" s="73" t="s">
        <v>573</v>
      </c>
      <c r="BL8" s="73" t="s">
        <v>386</v>
      </c>
      <c r="BM8" s="73" t="s">
        <v>388</v>
      </c>
      <c r="BN8" s="73" t="s">
        <v>573</v>
      </c>
      <c r="BO8" s="73" t="s">
        <v>386</v>
      </c>
      <c r="BP8" s="73" t="s">
        <v>387</v>
      </c>
      <c r="BQ8" s="73" t="s">
        <v>573</v>
      </c>
      <c r="BR8" s="73" t="s">
        <v>386</v>
      </c>
      <c r="BS8" s="73" t="s">
        <v>387</v>
      </c>
      <c r="BT8" s="73" t="s">
        <v>573</v>
      </c>
      <c r="BU8" s="73" t="s">
        <v>386</v>
      </c>
      <c r="BV8" s="73"/>
      <c r="BW8" s="73"/>
      <c r="BX8" s="73" t="s">
        <v>386</v>
      </c>
      <c r="BY8" s="73"/>
      <c r="BZ8" s="73"/>
      <c r="CA8" s="73" t="s">
        <v>394</v>
      </c>
      <c r="CB8" s="73"/>
      <c r="CC8" s="73"/>
      <c r="CD8" s="73" t="s">
        <v>394</v>
      </c>
      <c r="CE8" s="73"/>
      <c r="CF8" s="73"/>
      <c r="CG8" s="111"/>
      <c r="CH8" s="88"/>
      <c r="CI8" s="88"/>
      <c r="CJ8" s="88"/>
      <c r="CK8" s="88"/>
      <c r="CM8" s="87"/>
      <c r="CN8" s="87"/>
    </row>
    <row r="9" s="66" customFormat="1" ht="77.1" hidden="1" customHeight="1" spans="1:92">
      <c r="A9" s="73">
        <v>3</v>
      </c>
      <c r="B9" s="73" t="s">
        <v>838</v>
      </c>
      <c r="C9" s="73" t="s">
        <v>557</v>
      </c>
      <c r="D9" s="74" t="s">
        <v>439</v>
      </c>
      <c r="E9" s="73"/>
      <c r="F9" s="73" t="s">
        <v>440</v>
      </c>
      <c r="G9" s="73" t="s">
        <v>376</v>
      </c>
      <c r="H9" s="73" t="s">
        <v>133</v>
      </c>
      <c r="I9" s="73"/>
      <c r="J9" s="73">
        <v>202405</v>
      </c>
      <c r="K9" s="73">
        <v>202510</v>
      </c>
      <c r="L9" s="73" t="s">
        <v>14</v>
      </c>
      <c r="M9" s="73"/>
      <c r="N9" s="73"/>
      <c r="O9" s="73"/>
      <c r="P9" s="73" t="s">
        <v>377</v>
      </c>
      <c r="Q9" s="73" t="s">
        <v>378</v>
      </c>
      <c r="R9" s="73" t="s">
        <v>379</v>
      </c>
      <c r="S9" s="73"/>
      <c r="T9" s="73" t="s">
        <v>380</v>
      </c>
      <c r="U9" s="73" t="s">
        <v>379</v>
      </c>
      <c r="V9" s="73" t="s">
        <v>386</v>
      </c>
      <c r="W9" s="73" t="s">
        <v>558</v>
      </c>
      <c r="X9" s="73" t="s">
        <v>15</v>
      </c>
      <c r="Y9" s="73"/>
      <c r="Z9" s="73"/>
      <c r="AA9" s="73">
        <v>500000</v>
      </c>
      <c r="AB9" s="73">
        <v>120000</v>
      </c>
      <c r="AC9" s="73">
        <f>20*3.5</f>
        <v>70</v>
      </c>
      <c r="AD9" s="73"/>
      <c r="AE9" s="73" t="s">
        <v>129</v>
      </c>
      <c r="AF9" s="73"/>
      <c r="AG9" s="73" t="s">
        <v>559</v>
      </c>
      <c r="AH9" s="73" t="s">
        <v>560</v>
      </c>
      <c r="AI9" s="73" t="s">
        <v>194</v>
      </c>
      <c r="AJ9" s="73" t="s">
        <v>144</v>
      </c>
      <c r="AK9" s="73"/>
      <c r="AL9" s="73"/>
      <c r="AM9" s="73" t="s">
        <v>582</v>
      </c>
      <c r="AN9" s="73">
        <v>17372739449</v>
      </c>
      <c r="AO9" s="73">
        <v>500</v>
      </c>
      <c r="AP9" s="73"/>
      <c r="AQ9" s="73"/>
      <c r="AR9" s="74"/>
      <c r="AS9" s="74"/>
      <c r="AT9" s="73"/>
      <c r="AU9" s="83" t="s">
        <v>379</v>
      </c>
      <c r="AV9" s="83" t="s">
        <v>386</v>
      </c>
      <c r="AW9" s="73" t="s">
        <v>839</v>
      </c>
      <c r="AX9" s="83" t="s">
        <v>379</v>
      </c>
      <c r="AY9" s="83" t="s">
        <v>386</v>
      </c>
      <c r="AZ9" s="73" t="s">
        <v>1053</v>
      </c>
      <c r="BA9" s="73" t="s">
        <v>379</v>
      </c>
      <c r="BB9" s="73" t="s">
        <v>843</v>
      </c>
      <c r="BC9" s="73" t="s">
        <v>1054</v>
      </c>
      <c r="BD9" s="73" t="s">
        <v>1055</v>
      </c>
      <c r="BE9" s="74" t="str">
        <f t="shared" si="0"/>
        <v/>
      </c>
      <c r="BF9" s="73" t="s">
        <v>386</v>
      </c>
      <c r="BG9" s="73" t="s">
        <v>387</v>
      </c>
      <c r="BH9" s="73" t="s">
        <v>573</v>
      </c>
      <c r="BI9" s="73" t="s">
        <v>386</v>
      </c>
      <c r="BJ9" s="73" t="s">
        <v>388</v>
      </c>
      <c r="BK9" s="73" t="s">
        <v>573</v>
      </c>
      <c r="BL9" s="73" t="s">
        <v>386</v>
      </c>
      <c r="BM9" s="73" t="s">
        <v>388</v>
      </c>
      <c r="BN9" s="73" t="s">
        <v>573</v>
      </c>
      <c r="BO9" s="73" t="s">
        <v>386</v>
      </c>
      <c r="BP9" s="73" t="s">
        <v>387</v>
      </c>
      <c r="BQ9" s="73" t="s">
        <v>573</v>
      </c>
      <c r="BR9" s="73" t="s">
        <v>386</v>
      </c>
      <c r="BS9" s="73" t="s">
        <v>387</v>
      </c>
      <c r="BT9" s="73" t="s">
        <v>573</v>
      </c>
      <c r="BU9" s="73" t="s">
        <v>386</v>
      </c>
      <c r="BV9" s="73"/>
      <c r="BW9" s="73"/>
      <c r="BX9" s="73" t="s">
        <v>386</v>
      </c>
      <c r="BY9" s="73"/>
      <c r="BZ9" s="73"/>
      <c r="CA9" s="73" t="s">
        <v>394</v>
      </c>
      <c r="CB9" s="73"/>
      <c r="CC9" s="73"/>
      <c r="CD9" s="73" t="s">
        <v>394</v>
      </c>
      <c r="CE9" s="73"/>
      <c r="CF9" s="73"/>
      <c r="CG9" s="88"/>
      <c r="CH9" s="88"/>
      <c r="CI9" s="88"/>
      <c r="CJ9" s="88"/>
      <c r="CK9" s="88"/>
      <c r="CM9" s="87"/>
      <c r="CN9" s="87"/>
    </row>
    <row r="10" s="66" customFormat="1" ht="77.1" hidden="1" customHeight="1" spans="1:92">
      <c r="A10" s="73">
        <v>4</v>
      </c>
      <c r="B10" s="73" t="s">
        <v>852</v>
      </c>
      <c r="C10" s="73" t="s">
        <v>557</v>
      </c>
      <c r="D10" s="74" t="s">
        <v>439</v>
      </c>
      <c r="E10" s="73"/>
      <c r="F10" s="73" t="s">
        <v>440</v>
      </c>
      <c r="G10" s="73" t="s">
        <v>376</v>
      </c>
      <c r="H10" s="73">
        <v>2024</v>
      </c>
      <c r="I10" s="73"/>
      <c r="J10" s="73">
        <v>202405</v>
      </c>
      <c r="K10" s="73">
        <v>202412</v>
      </c>
      <c r="L10" s="73" t="s">
        <v>14</v>
      </c>
      <c r="M10" s="73"/>
      <c r="N10" s="73"/>
      <c r="O10" s="73"/>
      <c r="P10" s="73" t="s">
        <v>377</v>
      </c>
      <c r="Q10" s="73" t="s">
        <v>378</v>
      </c>
      <c r="R10" s="73" t="s">
        <v>379</v>
      </c>
      <c r="S10" s="73"/>
      <c r="T10" s="73" t="s">
        <v>380</v>
      </c>
      <c r="U10" s="73" t="s">
        <v>379</v>
      </c>
      <c r="V10" s="73" t="s">
        <v>386</v>
      </c>
      <c r="W10" s="73" t="s">
        <v>558</v>
      </c>
      <c r="X10" s="73" t="s">
        <v>15</v>
      </c>
      <c r="Y10" s="73"/>
      <c r="Z10" s="73"/>
      <c r="AA10" s="73">
        <v>30000</v>
      </c>
      <c r="AB10" s="73">
        <v>30000</v>
      </c>
      <c r="AC10" s="73" t="s">
        <v>447</v>
      </c>
      <c r="AD10" s="73"/>
      <c r="AE10" s="73" t="s">
        <v>129</v>
      </c>
      <c r="AF10" s="73"/>
      <c r="AG10" s="73" t="s">
        <v>708</v>
      </c>
      <c r="AH10" s="73" t="s">
        <v>560</v>
      </c>
      <c r="AI10" s="73" t="s">
        <v>853</v>
      </c>
      <c r="AJ10" s="73" t="s">
        <v>144</v>
      </c>
      <c r="AK10" s="73"/>
      <c r="AL10" s="73"/>
      <c r="AM10" s="73" t="s">
        <v>582</v>
      </c>
      <c r="AN10" s="73">
        <v>17372739449</v>
      </c>
      <c r="AO10" s="73">
        <v>0</v>
      </c>
      <c r="AP10" s="73"/>
      <c r="AQ10" s="73"/>
      <c r="AR10" s="74"/>
      <c r="AS10" s="74"/>
      <c r="AT10" s="73"/>
      <c r="AU10" s="83" t="s">
        <v>379</v>
      </c>
      <c r="AV10" s="83" t="s">
        <v>386</v>
      </c>
      <c r="AW10" s="73" t="s">
        <v>854</v>
      </c>
      <c r="AX10" s="83" t="s">
        <v>379</v>
      </c>
      <c r="AY10" s="83" t="s">
        <v>386</v>
      </c>
      <c r="AZ10" s="73" t="s">
        <v>1053</v>
      </c>
      <c r="BA10" s="73" t="s">
        <v>379</v>
      </c>
      <c r="BB10" s="73" t="s">
        <v>843</v>
      </c>
      <c r="BC10" s="73" t="s">
        <v>1054</v>
      </c>
      <c r="BD10" s="73" t="s">
        <v>1055</v>
      </c>
      <c r="BE10" s="74" t="str">
        <f t="shared" si="0"/>
        <v/>
      </c>
      <c r="BF10" s="73" t="s">
        <v>386</v>
      </c>
      <c r="BG10" s="73" t="s">
        <v>387</v>
      </c>
      <c r="BH10" s="73" t="s">
        <v>573</v>
      </c>
      <c r="BI10" s="73" t="s">
        <v>386</v>
      </c>
      <c r="BJ10" s="73" t="s">
        <v>388</v>
      </c>
      <c r="BK10" s="73" t="s">
        <v>573</v>
      </c>
      <c r="BL10" s="73" t="s">
        <v>386</v>
      </c>
      <c r="BM10" s="73" t="s">
        <v>388</v>
      </c>
      <c r="BN10" s="73" t="s">
        <v>573</v>
      </c>
      <c r="BO10" s="73" t="s">
        <v>386</v>
      </c>
      <c r="BP10" s="73" t="s">
        <v>387</v>
      </c>
      <c r="BQ10" s="73" t="s">
        <v>573</v>
      </c>
      <c r="BR10" s="73" t="s">
        <v>386</v>
      </c>
      <c r="BS10" s="73" t="s">
        <v>387</v>
      </c>
      <c r="BT10" s="73" t="s">
        <v>573</v>
      </c>
      <c r="BU10" s="73" t="s">
        <v>386</v>
      </c>
      <c r="BV10" s="73" t="s">
        <v>388</v>
      </c>
      <c r="BW10" s="73" t="s">
        <v>573</v>
      </c>
      <c r="BX10" s="73" t="s">
        <v>386</v>
      </c>
      <c r="BY10" s="73" t="s">
        <v>388</v>
      </c>
      <c r="BZ10" s="73" t="s">
        <v>573</v>
      </c>
      <c r="CA10" s="73" t="s">
        <v>394</v>
      </c>
      <c r="CB10" s="73"/>
      <c r="CC10" s="73"/>
      <c r="CD10" s="73" t="s">
        <v>394</v>
      </c>
      <c r="CE10" s="73"/>
      <c r="CF10" s="73"/>
      <c r="CG10" s="111"/>
      <c r="CH10" s="111"/>
      <c r="CI10" s="111"/>
      <c r="CJ10" s="111"/>
      <c r="CK10" s="111"/>
      <c r="CM10" s="87"/>
      <c r="CN10" s="87"/>
    </row>
    <row r="11" s="66" customFormat="1" ht="77.1" hidden="1" customHeight="1" spans="1:92">
      <c r="A11" s="73">
        <v>5</v>
      </c>
      <c r="B11" s="73" t="s">
        <v>19</v>
      </c>
      <c r="C11" s="74" t="s">
        <v>395</v>
      </c>
      <c r="D11" s="74" t="s">
        <v>396</v>
      </c>
      <c r="E11" s="73" t="s">
        <v>1051</v>
      </c>
      <c r="F11" s="73" t="s">
        <v>397</v>
      </c>
      <c r="G11" s="73" t="s">
        <v>398</v>
      </c>
      <c r="H11" s="73" t="s">
        <v>20</v>
      </c>
      <c r="I11" s="73">
        <v>202304</v>
      </c>
      <c r="J11" s="73">
        <v>202401</v>
      </c>
      <c r="K11" s="73">
        <v>202512</v>
      </c>
      <c r="L11" s="73" t="s">
        <v>14</v>
      </c>
      <c r="M11" s="73"/>
      <c r="N11" s="73"/>
      <c r="O11" s="73"/>
      <c r="P11" s="73" t="s">
        <v>400</v>
      </c>
      <c r="Q11" s="73" t="s">
        <v>401</v>
      </c>
      <c r="R11" s="73"/>
      <c r="S11" s="73"/>
      <c r="T11" s="73" t="s">
        <v>402</v>
      </c>
      <c r="U11" s="73" t="s">
        <v>379</v>
      </c>
      <c r="V11" s="73" t="s">
        <v>379</v>
      </c>
      <c r="W11" s="73"/>
      <c r="X11" s="73" t="s">
        <v>15</v>
      </c>
      <c r="Y11" s="73"/>
      <c r="Z11" s="73"/>
      <c r="AA11" s="73">
        <v>779928.98</v>
      </c>
      <c r="AB11" s="73">
        <v>500000</v>
      </c>
      <c r="AC11" s="73">
        <v>280</v>
      </c>
      <c r="AD11" s="73"/>
      <c r="AE11" s="73" t="s">
        <v>16</v>
      </c>
      <c r="AF11" s="73"/>
      <c r="AG11" s="73" t="s">
        <v>381</v>
      </c>
      <c r="AH11" s="73" t="s">
        <v>382</v>
      </c>
      <c r="AI11" s="73" t="s">
        <v>21</v>
      </c>
      <c r="AJ11" s="73" t="s">
        <v>22</v>
      </c>
      <c r="AK11" s="73"/>
      <c r="AL11" s="73"/>
      <c r="AM11" s="74" t="s">
        <v>403</v>
      </c>
      <c r="AN11" s="74">
        <v>15947623319</v>
      </c>
      <c r="AO11" s="74"/>
      <c r="AP11" s="74"/>
      <c r="AQ11" s="74"/>
      <c r="AR11" s="74"/>
      <c r="AS11" s="74"/>
      <c r="AT11" s="74"/>
      <c r="AU11" s="74"/>
      <c r="AV11" s="74"/>
      <c r="AW11" s="74"/>
      <c r="AX11" s="74"/>
      <c r="AY11" s="74" t="s">
        <v>379</v>
      </c>
      <c r="AZ11" s="74" t="s">
        <v>1056</v>
      </c>
      <c r="BA11" s="73" t="s">
        <v>386</v>
      </c>
      <c r="BB11" s="73"/>
      <c r="BC11" s="73"/>
      <c r="BD11" s="73"/>
      <c r="BE11" s="74" t="str">
        <f t="shared" si="0"/>
        <v>办结</v>
      </c>
      <c r="BF11" s="74" t="s">
        <v>379</v>
      </c>
      <c r="BG11" s="74" t="s">
        <v>393</v>
      </c>
      <c r="BH11" s="74" t="s">
        <v>389</v>
      </c>
      <c r="BI11" s="74" t="s">
        <v>379</v>
      </c>
      <c r="BJ11" s="74" t="s">
        <v>388</v>
      </c>
      <c r="BK11" s="74" t="s">
        <v>389</v>
      </c>
      <c r="BL11" s="74" t="s">
        <v>379</v>
      </c>
      <c r="BM11" s="74" t="s">
        <v>388</v>
      </c>
      <c r="BN11" s="74" t="s">
        <v>389</v>
      </c>
      <c r="BO11" s="74" t="s">
        <v>379</v>
      </c>
      <c r="BP11" s="74" t="s">
        <v>387</v>
      </c>
      <c r="BQ11" s="74" t="s">
        <v>389</v>
      </c>
      <c r="BR11" s="74" t="s">
        <v>379</v>
      </c>
      <c r="BS11" s="74" t="s">
        <v>393</v>
      </c>
      <c r="BT11" s="74" t="s">
        <v>389</v>
      </c>
      <c r="BU11" s="74" t="s">
        <v>379</v>
      </c>
      <c r="BV11" s="74" t="s">
        <v>388</v>
      </c>
      <c r="BW11" s="74" t="s">
        <v>389</v>
      </c>
      <c r="BX11" s="74" t="s">
        <v>379</v>
      </c>
      <c r="BY11" s="74" t="s">
        <v>388</v>
      </c>
      <c r="BZ11" s="74" t="s">
        <v>389</v>
      </c>
      <c r="CA11" s="74" t="s">
        <v>394</v>
      </c>
      <c r="CB11" s="74"/>
      <c r="CC11" s="74"/>
      <c r="CD11" s="74" t="s">
        <v>394</v>
      </c>
      <c r="CE11" s="74"/>
      <c r="CF11" s="74"/>
      <c r="CG11" s="66" t="s">
        <v>386</v>
      </c>
      <c r="CI11" s="66">
        <f>AI6-AB6</f>
        <v>0</v>
      </c>
      <c r="CM11" s="87">
        <f t="shared" ref="CM11:CM22" si="1">AA11/10000</f>
        <v>77.992898</v>
      </c>
      <c r="CN11" s="87">
        <f t="shared" ref="CN11:CN22" si="2">AB11/10000</f>
        <v>50</v>
      </c>
    </row>
    <row r="12" s="66" customFormat="1" ht="101.1" hidden="1" customHeight="1" spans="1:87">
      <c r="A12" s="73">
        <v>6</v>
      </c>
      <c r="B12" s="73" t="s">
        <v>690</v>
      </c>
      <c r="C12" s="74" t="s">
        <v>691</v>
      </c>
      <c r="D12" s="74" t="s">
        <v>374</v>
      </c>
      <c r="E12" s="73" t="s">
        <v>1051</v>
      </c>
      <c r="F12" s="73" t="s">
        <v>503</v>
      </c>
      <c r="G12" s="73" t="s">
        <v>398</v>
      </c>
      <c r="H12" s="73" t="s">
        <v>20</v>
      </c>
      <c r="I12" s="73">
        <v>202303</v>
      </c>
      <c r="J12" s="73">
        <v>202401</v>
      </c>
      <c r="K12" s="73">
        <v>202512</v>
      </c>
      <c r="L12" s="73" t="s">
        <v>14</v>
      </c>
      <c r="M12" s="73"/>
      <c r="N12" s="73"/>
      <c r="O12" s="73" t="s">
        <v>379</v>
      </c>
      <c r="P12" s="73" t="s">
        <v>377</v>
      </c>
      <c r="Q12" s="73" t="s">
        <v>378</v>
      </c>
      <c r="R12" s="73" t="s">
        <v>379</v>
      </c>
      <c r="S12" s="73"/>
      <c r="T12" s="73" t="s">
        <v>380</v>
      </c>
      <c r="U12" s="73" t="s">
        <v>379</v>
      </c>
      <c r="V12" s="73" t="s">
        <v>386</v>
      </c>
      <c r="W12" s="73"/>
      <c r="X12" s="73" t="s">
        <v>15</v>
      </c>
      <c r="Y12" s="73"/>
      <c r="Z12" s="73"/>
      <c r="AA12" s="73">
        <v>220000</v>
      </c>
      <c r="AB12" s="73">
        <v>150000</v>
      </c>
      <c r="AC12" s="73">
        <f>3.5*11</f>
        <v>38.5</v>
      </c>
      <c r="AD12" s="73"/>
      <c r="AE12" s="73" t="s">
        <v>129</v>
      </c>
      <c r="AF12" s="73"/>
      <c r="AG12" s="73" t="s">
        <v>559</v>
      </c>
      <c r="AH12" s="73" t="s">
        <v>382</v>
      </c>
      <c r="AI12" s="73" t="s">
        <v>692</v>
      </c>
      <c r="AJ12" s="73" t="s">
        <v>157</v>
      </c>
      <c r="AK12" s="73"/>
      <c r="AL12" s="73"/>
      <c r="AM12" s="74" t="s">
        <v>604</v>
      </c>
      <c r="AN12" s="74">
        <v>18686155174</v>
      </c>
      <c r="AO12" s="74"/>
      <c r="AP12" s="74"/>
      <c r="AQ12" s="74"/>
      <c r="AR12" s="74"/>
      <c r="AS12" s="74"/>
      <c r="AT12" s="74"/>
      <c r="AU12" s="83" t="s">
        <v>379</v>
      </c>
      <c r="AV12" s="83" t="s">
        <v>379</v>
      </c>
      <c r="AW12" s="83" t="s">
        <v>693</v>
      </c>
      <c r="AX12" s="83" t="s">
        <v>379</v>
      </c>
      <c r="AY12" s="83" t="s">
        <v>386</v>
      </c>
      <c r="AZ12" s="74" t="s">
        <v>1057</v>
      </c>
      <c r="BA12" s="73" t="s">
        <v>379</v>
      </c>
      <c r="BB12" s="73" t="s">
        <v>698</v>
      </c>
      <c r="BC12" s="73" t="s">
        <v>390</v>
      </c>
      <c r="BD12" s="73" t="s">
        <v>1058</v>
      </c>
      <c r="BE12" s="74" t="str">
        <f t="shared" si="0"/>
        <v/>
      </c>
      <c r="BF12" s="74" t="s">
        <v>379</v>
      </c>
      <c r="BG12" s="74" t="s">
        <v>387</v>
      </c>
      <c r="BH12" s="74" t="s">
        <v>389</v>
      </c>
      <c r="BI12" s="74" t="s">
        <v>394</v>
      </c>
      <c r="BJ12" s="74"/>
      <c r="BK12" s="74"/>
      <c r="BL12" s="74" t="s">
        <v>379</v>
      </c>
      <c r="BM12" s="74" t="s">
        <v>393</v>
      </c>
      <c r="BN12" s="74"/>
      <c r="BO12" s="74" t="s">
        <v>386</v>
      </c>
      <c r="BP12" s="74" t="s">
        <v>387</v>
      </c>
      <c r="BQ12" s="74" t="s">
        <v>573</v>
      </c>
      <c r="BR12" s="74" t="s">
        <v>379</v>
      </c>
      <c r="BS12" s="74" t="s">
        <v>393</v>
      </c>
      <c r="BT12" s="74" t="s">
        <v>573</v>
      </c>
      <c r="BU12" s="74" t="s">
        <v>394</v>
      </c>
      <c r="BV12" s="74"/>
      <c r="BW12" s="74"/>
      <c r="BX12" s="74" t="s">
        <v>394</v>
      </c>
      <c r="BY12" s="74"/>
      <c r="BZ12" s="74"/>
      <c r="CA12" s="74" t="s">
        <v>394</v>
      </c>
      <c r="CB12" s="74"/>
      <c r="CC12" s="74"/>
      <c r="CD12" s="74" t="s">
        <v>394</v>
      </c>
      <c r="CE12" s="74"/>
      <c r="CF12" s="74"/>
      <c r="CG12" s="112" t="s">
        <v>386</v>
      </c>
      <c r="CI12" s="89" t="e">
        <f>(AB9-AI9)/AI9</f>
        <v>#VALUE!</v>
      </c>
    </row>
    <row r="13" s="66" customFormat="1" ht="77.1" hidden="1" customHeight="1" spans="1:92">
      <c r="A13" s="73">
        <v>7</v>
      </c>
      <c r="B13" s="73" t="s">
        <v>700</v>
      </c>
      <c r="C13" s="74" t="s">
        <v>557</v>
      </c>
      <c r="D13" s="74" t="s">
        <v>374</v>
      </c>
      <c r="E13" s="73" t="s">
        <v>1059</v>
      </c>
      <c r="F13" s="73" t="s">
        <v>503</v>
      </c>
      <c r="G13" s="73" t="s">
        <v>398</v>
      </c>
      <c r="H13" s="73">
        <v>2024</v>
      </c>
      <c r="I13" s="73"/>
      <c r="J13" s="73">
        <v>202404</v>
      </c>
      <c r="K13" s="73">
        <v>202412</v>
      </c>
      <c r="L13" s="73" t="s">
        <v>14</v>
      </c>
      <c r="M13" s="73"/>
      <c r="N13" s="73"/>
      <c r="O13" s="73"/>
      <c r="P13" s="73" t="s">
        <v>377</v>
      </c>
      <c r="Q13" s="73" t="s">
        <v>378</v>
      </c>
      <c r="R13" s="73" t="s">
        <v>379</v>
      </c>
      <c r="S13" s="73"/>
      <c r="T13" s="73" t="s">
        <v>380</v>
      </c>
      <c r="U13" s="73" t="s">
        <v>379</v>
      </c>
      <c r="V13" s="73" t="s">
        <v>386</v>
      </c>
      <c r="W13" s="73"/>
      <c r="X13" s="73" t="s">
        <v>15</v>
      </c>
      <c r="Y13" s="73"/>
      <c r="Z13" s="73"/>
      <c r="AA13" s="73">
        <v>50000</v>
      </c>
      <c r="AB13" s="73">
        <v>50000</v>
      </c>
      <c r="AC13" s="73" t="s">
        <v>447</v>
      </c>
      <c r="AD13" s="73"/>
      <c r="AE13" s="73" t="s">
        <v>129</v>
      </c>
      <c r="AF13" s="73"/>
      <c r="AG13" s="73" t="s">
        <v>559</v>
      </c>
      <c r="AH13" s="73" t="s">
        <v>560</v>
      </c>
      <c r="AI13" s="73" t="s">
        <v>701</v>
      </c>
      <c r="AJ13" s="73" t="s">
        <v>157</v>
      </c>
      <c r="AK13" s="73"/>
      <c r="AL13" s="73"/>
      <c r="AM13" s="74" t="s">
        <v>604</v>
      </c>
      <c r="AN13" s="74">
        <v>18686155174</v>
      </c>
      <c r="AO13" s="74"/>
      <c r="AP13" s="74"/>
      <c r="AQ13" s="74"/>
      <c r="AR13" s="74"/>
      <c r="AS13" s="74"/>
      <c r="AT13" s="74"/>
      <c r="AU13" s="83" t="s">
        <v>379</v>
      </c>
      <c r="AV13" s="83" t="s">
        <v>386</v>
      </c>
      <c r="AW13" s="83" t="s">
        <v>693</v>
      </c>
      <c r="AX13" s="83" t="s">
        <v>379</v>
      </c>
      <c r="AY13" s="83" t="s">
        <v>386</v>
      </c>
      <c r="AZ13" s="74" t="s">
        <v>1060</v>
      </c>
      <c r="BA13" s="73" t="s">
        <v>379</v>
      </c>
      <c r="BB13" s="73" t="s">
        <v>698</v>
      </c>
      <c r="BC13" s="73" t="s">
        <v>390</v>
      </c>
      <c r="BD13" s="73" t="s">
        <v>1058</v>
      </c>
      <c r="BE13" s="74" t="str">
        <f t="shared" si="0"/>
        <v/>
      </c>
      <c r="BF13" s="74" t="s">
        <v>386</v>
      </c>
      <c r="BG13" s="74" t="s">
        <v>387</v>
      </c>
      <c r="BH13" s="74" t="s">
        <v>573</v>
      </c>
      <c r="BI13" s="74" t="s">
        <v>394</v>
      </c>
      <c r="BJ13" s="74"/>
      <c r="BK13" s="74"/>
      <c r="BL13" s="74" t="s">
        <v>379</v>
      </c>
      <c r="BM13" s="74"/>
      <c r="BN13" s="74"/>
      <c r="BO13" s="74" t="s">
        <v>386</v>
      </c>
      <c r="BP13" s="74" t="s">
        <v>387</v>
      </c>
      <c r="BQ13" s="74" t="s">
        <v>573</v>
      </c>
      <c r="BR13" s="74" t="s">
        <v>386</v>
      </c>
      <c r="BS13" s="74" t="s">
        <v>387</v>
      </c>
      <c r="BT13" s="74" t="s">
        <v>573</v>
      </c>
      <c r="BU13" s="74" t="s">
        <v>394</v>
      </c>
      <c r="BV13" s="74"/>
      <c r="BW13" s="74"/>
      <c r="BX13" s="74" t="s">
        <v>394</v>
      </c>
      <c r="BY13" s="74"/>
      <c r="BZ13" s="74"/>
      <c r="CA13" s="74" t="s">
        <v>394</v>
      </c>
      <c r="CB13" s="74"/>
      <c r="CC13" s="74"/>
      <c r="CD13" s="74" t="s">
        <v>394</v>
      </c>
      <c r="CE13" s="74"/>
      <c r="CF13" s="74"/>
      <c r="CG13" s="112"/>
      <c r="CM13" s="87">
        <f t="shared" si="1"/>
        <v>5</v>
      </c>
      <c r="CN13" s="87">
        <f t="shared" si="2"/>
        <v>5</v>
      </c>
    </row>
    <row r="14" s="66" customFormat="1" ht="77.1" hidden="1" customHeight="1" spans="1:89">
      <c r="A14" s="73">
        <v>8</v>
      </c>
      <c r="B14" s="73" t="s">
        <v>204</v>
      </c>
      <c r="C14" s="73" t="s">
        <v>557</v>
      </c>
      <c r="D14" s="74" t="s">
        <v>439</v>
      </c>
      <c r="E14" s="73"/>
      <c r="F14" s="73" t="s">
        <v>440</v>
      </c>
      <c r="G14" s="73" t="s">
        <v>398</v>
      </c>
      <c r="H14" s="73" t="s">
        <v>133</v>
      </c>
      <c r="I14" s="73"/>
      <c r="J14" s="73"/>
      <c r="K14" s="73">
        <v>202510</v>
      </c>
      <c r="L14" s="73" t="s">
        <v>14</v>
      </c>
      <c r="M14" s="73"/>
      <c r="N14" s="73"/>
      <c r="O14" s="73"/>
      <c r="P14" s="73" t="s">
        <v>433</v>
      </c>
      <c r="Q14" s="73" t="s">
        <v>434</v>
      </c>
      <c r="R14" s="73" t="s">
        <v>379</v>
      </c>
      <c r="S14" s="73" t="s">
        <v>427</v>
      </c>
      <c r="T14" s="74"/>
      <c r="U14" s="73" t="s">
        <v>379</v>
      </c>
      <c r="V14" s="73" t="s">
        <v>386</v>
      </c>
      <c r="W14" s="73"/>
      <c r="X14" s="73" t="s">
        <v>15</v>
      </c>
      <c r="Y14" s="73"/>
      <c r="Z14" s="73"/>
      <c r="AA14" s="73">
        <v>54000</v>
      </c>
      <c r="AB14" s="73">
        <v>25000</v>
      </c>
      <c r="AC14" s="73">
        <v>15</v>
      </c>
      <c r="AD14" s="73"/>
      <c r="AE14" s="73" t="s">
        <v>129</v>
      </c>
      <c r="AF14" s="73"/>
      <c r="AG14" s="73" t="s">
        <v>559</v>
      </c>
      <c r="AH14" s="73"/>
      <c r="AI14" s="73" t="s">
        <v>205</v>
      </c>
      <c r="AJ14" s="73" t="s">
        <v>206</v>
      </c>
      <c r="AK14" s="73"/>
      <c r="AL14" s="73"/>
      <c r="AM14" s="73"/>
      <c r="AN14" s="73"/>
      <c r="AO14" s="73"/>
      <c r="AP14" s="73"/>
      <c r="AQ14" s="73"/>
      <c r="AR14" s="74"/>
      <c r="AS14" s="74"/>
      <c r="AT14" s="73"/>
      <c r="AU14" s="83" t="s">
        <v>379</v>
      </c>
      <c r="AV14" s="83" t="s">
        <v>379</v>
      </c>
      <c r="AW14" s="83" t="s">
        <v>909</v>
      </c>
      <c r="AX14" s="83" t="s">
        <v>379</v>
      </c>
      <c r="AY14" s="83" t="s">
        <v>386</v>
      </c>
      <c r="AZ14" s="83" t="s">
        <v>909</v>
      </c>
      <c r="BA14" s="73" t="s">
        <v>386</v>
      </c>
      <c r="BB14" s="73"/>
      <c r="BC14" s="73"/>
      <c r="BD14" s="73"/>
      <c r="BE14" s="74" t="str">
        <f t="shared" si="0"/>
        <v/>
      </c>
      <c r="BF14" s="73" t="s">
        <v>379</v>
      </c>
      <c r="BG14" s="73"/>
      <c r="BH14" s="73"/>
      <c r="BI14" s="74" t="s">
        <v>394</v>
      </c>
      <c r="BJ14" s="73"/>
      <c r="BK14" s="73"/>
      <c r="BL14" s="74" t="s">
        <v>394</v>
      </c>
      <c r="BM14" s="73"/>
      <c r="BN14" s="73"/>
      <c r="BO14" s="74" t="s">
        <v>386</v>
      </c>
      <c r="BP14" s="73"/>
      <c r="BQ14" s="73"/>
      <c r="BR14" s="74" t="s">
        <v>386</v>
      </c>
      <c r="BS14" s="73"/>
      <c r="BT14" s="73"/>
      <c r="BU14" s="74" t="s">
        <v>394</v>
      </c>
      <c r="BV14" s="73"/>
      <c r="BW14" s="73"/>
      <c r="BX14" s="74" t="s">
        <v>394</v>
      </c>
      <c r="BY14" s="73"/>
      <c r="BZ14" s="73"/>
      <c r="CA14" s="74" t="s">
        <v>394</v>
      </c>
      <c r="CB14" s="73"/>
      <c r="CC14" s="73"/>
      <c r="CD14" s="74" t="s">
        <v>394</v>
      </c>
      <c r="CE14" s="73"/>
      <c r="CF14" s="73"/>
      <c r="CG14" s="111"/>
      <c r="CH14" s="88"/>
      <c r="CI14" s="88"/>
      <c r="CJ14" s="88"/>
      <c r="CK14" s="88"/>
    </row>
    <row r="15" s="66" customFormat="1" ht="77.1" hidden="1" customHeight="1" spans="1:92">
      <c r="A15" s="73">
        <v>9</v>
      </c>
      <c r="B15" s="73" t="s">
        <v>40</v>
      </c>
      <c r="C15" s="74" t="s">
        <v>438</v>
      </c>
      <c r="D15" s="74" t="s">
        <v>439</v>
      </c>
      <c r="E15" s="73" t="s">
        <v>1051</v>
      </c>
      <c r="F15" s="73" t="s">
        <v>375</v>
      </c>
      <c r="G15" s="73" t="s">
        <v>928</v>
      </c>
      <c r="H15" s="73" t="s">
        <v>13</v>
      </c>
      <c r="I15" s="73">
        <v>202303</v>
      </c>
      <c r="J15" s="73">
        <v>202401</v>
      </c>
      <c r="K15" s="73">
        <v>202410</v>
      </c>
      <c r="L15" s="73" t="s">
        <v>14</v>
      </c>
      <c r="M15" s="73"/>
      <c r="N15" s="73" t="s">
        <v>379</v>
      </c>
      <c r="O15" s="73"/>
      <c r="P15" s="73" t="s">
        <v>433</v>
      </c>
      <c r="Q15" s="73" t="s">
        <v>434</v>
      </c>
      <c r="R15" s="73" t="s">
        <v>379</v>
      </c>
      <c r="S15" s="73"/>
      <c r="T15" s="73" t="s">
        <v>435</v>
      </c>
      <c r="U15" s="73" t="s">
        <v>379</v>
      </c>
      <c r="V15" s="73" t="s">
        <v>379</v>
      </c>
      <c r="W15" s="73"/>
      <c r="X15" s="73" t="s">
        <v>15</v>
      </c>
      <c r="Y15" s="73"/>
      <c r="Z15" s="73"/>
      <c r="AA15" s="73">
        <v>61353</v>
      </c>
      <c r="AB15" s="73">
        <v>40000</v>
      </c>
      <c r="AC15" s="73">
        <v>5</v>
      </c>
      <c r="AD15" s="73"/>
      <c r="AE15" s="73" t="s">
        <v>16</v>
      </c>
      <c r="AF15" s="73"/>
      <c r="AG15" s="73" t="s">
        <v>381</v>
      </c>
      <c r="AH15" s="73" t="s">
        <v>382</v>
      </c>
      <c r="AI15" s="73" t="s">
        <v>41</v>
      </c>
      <c r="AJ15" s="73" t="s">
        <v>42</v>
      </c>
      <c r="AK15" s="73"/>
      <c r="AL15" s="73"/>
      <c r="AM15" s="74" t="s">
        <v>442</v>
      </c>
      <c r="AN15" s="74">
        <v>13947219954</v>
      </c>
      <c r="AO15" s="74">
        <v>38.55</v>
      </c>
      <c r="AP15" s="74"/>
      <c r="AQ15" s="74"/>
      <c r="AR15" s="74"/>
      <c r="AS15" s="74"/>
      <c r="AT15" s="74"/>
      <c r="AU15" s="74"/>
      <c r="AV15" s="74"/>
      <c r="AW15" s="74"/>
      <c r="AX15" s="74"/>
      <c r="AY15" s="74" t="s">
        <v>386</v>
      </c>
      <c r="AZ15" s="74" t="s">
        <v>1061</v>
      </c>
      <c r="BA15" s="73" t="s">
        <v>386</v>
      </c>
      <c r="BB15" s="73"/>
      <c r="BC15" s="73"/>
      <c r="BD15" s="73"/>
      <c r="BE15" s="74" t="str">
        <f t="shared" si="0"/>
        <v>办结</v>
      </c>
      <c r="BF15" s="74" t="s">
        <v>379</v>
      </c>
      <c r="BG15" s="74" t="s">
        <v>387</v>
      </c>
      <c r="BH15" s="74" t="s">
        <v>389</v>
      </c>
      <c r="BI15" s="74" t="s">
        <v>394</v>
      </c>
      <c r="BJ15" s="74"/>
      <c r="BK15" s="74"/>
      <c r="BL15" s="74" t="s">
        <v>394</v>
      </c>
      <c r="BM15" s="74"/>
      <c r="BN15" s="74"/>
      <c r="BO15" s="74" t="s">
        <v>379</v>
      </c>
      <c r="BP15" s="74" t="s">
        <v>388</v>
      </c>
      <c r="BQ15" s="74" t="s">
        <v>389</v>
      </c>
      <c r="BR15" s="74" t="s">
        <v>379</v>
      </c>
      <c r="BS15" s="74" t="s">
        <v>393</v>
      </c>
      <c r="BT15" s="74" t="s">
        <v>389</v>
      </c>
      <c r="BU15" s="74" t="s">
        <v>394</v>
      </c>
      <c r="BV15" s="74"/>
      <c r="BW15" s="74"/>
      <c r="BX15" s="74" t="s">
        <v>394</v>
      </c>
      <c r="BY15" s="74"/>
      <c r="BZ15" s="74"/>
      <c r="CA15" s="74" t="s">
        <v>394</v>
      </c>
      <c r="CB15" s="74"/>
      <c r="CC15" s="74"/>
      <c r="CD15" s="74" t="s">
        <v>394</v>
      </c>
      <c r="CE15" s="74"/>
      <c r="CF15" s="74"/>
      <c r="CG15" s="112" t="s">
        <v>386</v>
      </c>
      <c r="CM15" s="87">
        <f t="shared" si="1"/>
        <v>6.1353</v>
      </c>
      <c r="CN15" s="87">
        <f t="shared" si="2"/>
        <v>4</v>
      </c>
    </row>
    <row r="16" s="66" customFormat="1" ht="77.1" hidden="1" customHeight="1" spans="1:92">
      <c r="A16" s="73">
        <v>10</v>
      </c>
      <c r="B16" s="73" t="s">
        <v>150</v>
      </c>
      <c r="C16" s="73" t="s">
        <v>587</v>
      </c>
      <c r="D16" s="74" t="s">
        <v>396</v>
      </c>
      <c r="E16" s="73" t="s">
        <v>1051</v>
      </c>
      <c r="F16" s="73" t="s">
        <v>397</v>
      </c>
      <c r="G16" s="73" t="s">
        <v>588</v>
      </c>
      <c r="H16" s="73">
        <v>2024</v>
      </c>
      <c r="I16" s="73">
        <v>202307</v>
      </c>
      <c r="J16" s="73">
        <v>202403</v>
      </c>
      <c r="K16" s="73">
        <v>202407</v>
      </c>
      <c r="L16" s="73" t="s">
        <v>14</v>
      </c>
      <c r="M16" s="73"/>
      <c r="N16" s="73" t="s">
        <v>379</v>
      </c>
      <c r="O16" s="73"/>
      <c r="P16" s="73" t="s">
        <v>433</v>
      </c>
      <c r="Q16" s="73" t="s">
        <v>434</v>
      </c>
      <c r="R16" s="73" t="s">
        <v>379</v>
      </c>
      <c r="S16" s="73" t="s">
        <v>427</v>
      </c>
      <c r="T16" s="73" t="s">
        <v>435</v>
      </c>
      <c r="U16" s="73" t="s">
        <v>379</v>
      </c>
      <c r="V16" s="73" t="s">
        <v>379</v>
      </c>
      <c r="W16" s="73"/>
      <c r="X16" s="73" t="s">
        <v>15</v>
      </c>
      <c r="Y16" s="73"/>
      <c r="Z16" s="73"/>
      <c r="AA16" s="73">
        <v>16054.58</v>
      </c>
      <c r="AB16" s="73">
        <v>10000</v>
      </c>
      <c r="AC16" s="73">
        <v>2.4</v>
      </c>
      <c r="AD16" s="73"/>
      <c r="AE16" s="73" t="s">
        <v>129</v>
      </c>
      <c r="AF16" s="73"/>
      <c r="AG16" s="73" t="s">
        <v>381</v>
      </c>
      <c r="AH16" s="73" t="s">
        <v>382</v>
      </c>
      <c r="AI16" s="73" t="s">
        <v>151</v>
      </c>
      <c r="AJ16" s="73" t="s">
        <v>152</v>
      </c>
      <c r="AK16" s="73" t="s">
        <v>589</v>
      </c>
      <c r="AL16" s="73" t="s">
        <v>590</v>
      </c>
      <c r="AM16" s="73" t="s">
        <v>591</v>
      </c>
      <c r="AN16" s="73" t="s">
        <v>590</v>
      </c>
      <c r="AO16" s="73"/>
      <c r="AP16" s="73"/>
      <c r="AQ16" s="73"/>
      <c r="AR16" s="73"/>
      <c r="AS16" s="73"/>
      <c r="AT16" s="73"/>
      <c r="AU16" s="83"/>
      <c r="AV16" s="83"/>
      <c r="AW16" s="83" t="s">
        <v>592</v>
      </c>
      <c r="AX16" s="83"/>
      <c r="AY16" s="83" t="s">
        <v>379</v>
      </c>
      <c r="AZ16" s="110" t="s">
        <v>1062</v>
      </c>
      <c r="BA16" s="73" t="s">
        <v>386</v>
      </c>
      <c r="BB16" s="73"/>
      <c r="BC16" s="73"/>
      <c r="BD16" s="73"/>
      <c r="BE16" s="74" t="str">
        <f t="shared" si="0"/>
        <v>办结</v>
      </c>
      <c r="BF16" s="73" t="s">
        <v>379</v>
      </c>
      <c r="BG16" s="73" t="s">
        <v>387</v>
      </c>
      <c r="BH16" s="73" t="s">
        <v>389</v>
      </c>
      <c r="BI16" s="73" t="s">
        <v>394</v>
      </c>
      <c r="BJ16" s="73"/>
      <c r="BK16" s="73"/>
      <c r="BL16" s="73" t="s">
        <v>394</v>
      </c>
      <c r="BM16" s="73"/>
      <c r="BN16" s="73"/>
      <c r="BO16" s="73" t="s">
        <v>379</v>
      </c>
      <c r="BP16" s="73" t="s">
        <v>387</v>
      </c>
      <c r="BQ16" s="73" t="s">
        <v>389</v>
      </c>
      <c r="BR16" s="73" t="s">
        <v>379</v>
      </c>
      <c r="BS16" s="73" t="s">
        <v>387</v>
      </c>
      <c r="BT16" s="73" t="s">
        <v>389</v>
      </c>
      <c r="BU16" s="73" t="s">
        <v>394</v>
      </c>
      <c r="BV16" s="73"/>
      <c r="BW16" s="73"/>
      <c r="BX16" s="73" t="s">
        <v>394</v>
      </c>
      <c r="BY16" s="73"/>
      <c r="BZ16" s="73"/>
      <c r="CA16" s="73" t="s">
        <v>394</v>
      </c>
      <c r="CB16" s="73"/>
      <c r="CC16" s="73"/>
      <c r="CD16" s="73" t="s">
        <v>394</v>
      </c>
      <c r="CE16" s="73"/>
      <c r="CF16" s="73"/>
      <c r="CG16" s="112"/>
      <c r="CH16" s="88"/>
      <c r="CI16" s="88"/>
      <c r="CJ16" s="88"/>
      <c r="CK16" s="88"/>
      <c r="CM16" s="87">
        <f t="shared" si="1"/>
        <v>1.605458</v>
      </c>
      <c r="CN16" s="87">
        <f t="shared" si="2"/>
        <v>1</v>
      </c>
    </row>
    <row r="17" s="66" customFormat="1" ht="77.1" hidden="1" customHeight="1" spans="1:92">
      <c r="A17" s="73">
        <v>11</v>
      </c>
      <c r="B17" s="73" t="s">
        <v>53</v>
      </c>
      <c r="C17" s="74" t="s">
        <v>456</v>
      </c>
      <c r="D17" s="74" t="s">
        <v>396</v>
      </c>
      <c r="E17" s="73" t="s">
        <v>1051</v>
      </c>
      <c r="F17" s="73" t="s">
        <v>397</v>
      </c>
      <c r="G17" s="73" t="s">
        <v>890</v>
      </c>
      <c r="H17" s="73" t="s">
        <v>44</v>
      </c>
      <c r="I17" s="73">
        <v>202204</v>
      </c>
      <c r="J17" s="73">
        <v>202401</v>
      </c>
      <c r="K17" s="73">
        <v>202405</v>
      </c>
      <c r="L17" s="73" t="s">
        <v>14</v>
      </c>
      <c r="M17" s="73"/>
      <c r="N17" s="73" t="s">
        <v>379</v>
      </c>
      <c r="O17" s="73"/>
      <c r="P17" s="73" t="s">
        <v>433</v>
      </c>
      <c r="Q17" s="73" t="s">
        <v>445</v>
      </c>
      <c r="R17" s="73" t="s">
        <v>379</v>
      </c>
      <c r="S17" s="73"/>
      <c r="T17" s="73" t="s">
        <v>446</v>
      </c>
      <c r="U17" s="73" t="s">
        <v>379</v>
      </c>
      <c r="V17" s="73" t="s">
        <v>379</v>
      </c>
      <c r="W17" s="73"/>
      <c r="X17" s="73" t="s">
        <v>15</v>
      </c>
      <c r="Y17" s="73"/>
      <c r="Z17" s="73"/>
      <c r="AA17" s="73">
        <v>33126.9</v>
      </c>
      <c r="AB17" s="73">
        <v>15000</v>
      </c>
      <c r="AC17" s="73">
        <v>2.9</v>
      </c>
      <c r="AD17" s="73"/>
      <c r="AE17" s="73" t="s">
        <v>16</v>
      </c>
      <c r="AF17" s="73"/>
      <c r="AG17" s="73" t="s">
        <v>381</v>
      </c>
      <c r="AH17" s="73" t="s">
        <v>382</v>
      </c>
      <c r="AI17" s="73" t="s">
        <v>54</v>
      </c>
      <c r="AJ17" s="73" t="s">
        <v>55</v>
      </c>
      <c r="AK17" s="73"/>
      <c r="AL17" s="73"/>
      <c r="AM17" s="74" t="s">
        <v>457</v>
      </c>
      <c r="AN17" s="74">
        <v>13848539369</v>
      </c>
      <c r="AO17" s="74">
        <v>300</v>
      </c>
      <c r="AP17" s="74"/>
      <c r="AQ17" s="74"/>
      <c r="AR17" s="74"/>
      <c r="AS17" s="74"/>
      <c r="AT17" s="74"/>
      <c r="AU17" s="74"/>
      <c r="AV17" s="74"/>
      <c r="AW17" s="74"/>
      <c r="AX17" s="74"/>
      <c r="AY17" s="74" t="s">
        <v>379</v>
      </c>
      <c r="AZ17" s="74" t="s">
        <v>1063</v>
      </c>
      <c r="BA17" s="73" t="s">
        <v>386</v>
      </c>
      <c r="BB17" s="73"/>
      <c r="BC17" s="73"/>
      <c r="BD17" s="73"/>
      <c r="BE17" s="74" t="str">
        <f t="shared" si="0"/>
        <v>办结</v>
      </c>
      <c r="BF17" s="74" t="s">
        <v>379</v>
      </c>
      <c r="BG17" s="74" t="s">
        <v>387</v>
      </c>
      <c r="BH17" s="74" t="s">
        <v>389</v>
      </c>
      <c r="BI17" s="74" t="s">
        <v>394</v>
      </c>
      <c r="BJ17" s="74"/>
      <c r="BK17" s="74"/>
      <c r="BL17" s="74" t="s">
        <v>394</v>
      </c>
      <c r="BM17" s="74"/>
      <c r="BN17" s="74"/>
      <c r="BO17" s="74" t="s">
        <v>379</v>
      </c>
      <c r="BP17" s="74" t="s">
        <v>387</v>
      </c>
      <c r="BQ17" s="74" t="s">
        <v>389</v>
      </c>
      <c r="BR17" s="74" t="s">
        <v>379</v>
      </c>
      <c r="BS17" s="74" t="s">
        <v>387</v>
      </c>
      <c r="BT17" s="74" t="s">
        <v>389</v>
      </c>
      <c r="BU17" s="74" t="s">
        <v>394</v>
      </c>
      <c r="BV17" s="74"/>
      <c r="BW17" s="74"/>
      <c r="BX17" s="74" t="s">
        <v>394</v>
      </c>
      <c r="BY17" s="74"/>
      <c r="BZ17" s="74"/>
      <c r="CA17" s="74" t="s">
        <v>394</v>
      </c>
      <c r="CB17" s="74"/>
      <c r="CC17" s="74"/>
      <c r="CD17" s="74" t="s">
        <v>394</v>
      </c>
      <c r="CE17" s="74"/>
      <c r="CF17" s="74"/>
      <c r="CG17" s="66" t="s">
        <v>386</v>
      </c>
      <c r="CM17" s="87">
        <f t="shared" si="1"/>
        <v>3.31269</v>
      </c>
      <c r="CN17" s="87">
        <f t="shared" si="2"/>
        <v>1.5</v>
      </c>
    </row>
    <row r="18" s="66" customFormat="1" ht="77.1" hidden="1" customHeight="1" spans="1:92">
      <c r="A18" s="73">
        <v>12</v>
      </c>
      <c r="B18" s="73" t="s">
        <v>189</v>
      </c>
      <c r="C18" s="73" t="s">
        <v>653</v>
      </c>
      <c r="D18" s="74" t="s">
        <v>396</v>
      </c>
      <c r="E18" s="73" t="s">
        <v>1064</v>
      </c>
      <c r="F18" s="73" t="s">
        <v>397</v>
      </c>
      <c r="G18" s="73" t="s">
        <v>890</v>
      </c>
      <c r="H18" s="73" t="s">
        <v>133</v>
      </c>
      <c r="I18" s="73">
        <v>202306</v>
      </c>
      <c r="J18" s="73">
        <v>202403</v>
      </c>
      <c r="K18" s="73">
        <v>202512</v>
      </c>
      <c r="L18" s="73" t="s">
        <v>14</v>
      </c>
      <c r="M18" s="73"/>
      <c r="N18" s="73" t="s">
        <v>379</v>
      </c>
      <c r="O18" s="73"/>
      <c r="P18" s="73" t="s">
        <v>433</v>
      </c>
      <c r="Q18" s="73" t="s">
        <v>434</v>
      </c>
      <c r="R18" s="73" t="s">
        <v>379</v>
      </c>
      <c r="S18" s="73"/>
      <c r="T18" s="73" t="s">
        <v>435</v>
      </c>
      <c r="U18" s="73" t="s">
        <v>379</v>
      </c>
      <c r="V18" s="73" t="s">
        <v>386</v>
      </c>
      <c r="W18" s="73"/>
      <c r="X18" s="73" t="s">
        <v>15</v>
      </c>
      <c r="Y18" s="73"/>
      <c r="Z18" s="73">
        <v>10112</v>
      </c>
      <c r="AA18" s="73">
        <v>10112</v>
      </c>
      <c r="AB18" s="73">
        <v>5056</v>
      </c>
      <c r="AC18" s="73" t="s">
        <v>447</v>
      </c>
      <c r="AD18" s="73"/>
      <c r="AE18" s="73" t="s">
        <v>129</v>
      </c>
      <c r="AF18" s="73"/>
      <c r="AG18" s="73" t="s">
        <v>381</v>
      </c>
      <c r="AH18" s="73" t="s">
        <v>382</v>
      </c>
      <c r="AI18" s="73" t="s">
        <v>190</v>
      </c>
      <c r="AJ18" s="73" t="s">
        <v>78</v>
      </c>
      <c r="AK18" s="73" t="s">
        <v>654</v>
      </c>
      <c r="AL18" s="73" t="s">
        <v>655</v>
      </c>
      <c r="AM18" s="73" t="s">
        <v>656</v>
      </c>
      <c r="AN18" s="73">
        <v>13604726287</v>
      </c>
      <c r="AO18" s="73"/>
      <c r="AP18" s="73"/>
      <c r="AQ18" s="73"/>
      <c r="AR18" s="73"/>
      <c r="AS18" s="73"/>
      <c r="AT18" s="73"/>
      <c r="AU18" s="83"/>
      <c r="AV18" s="83"/>
      <c r="AW18" s="83" t="s">
        <v>622</v>
      </c>
      <c r="AX18" s="83"/>
      <c r="AY18" s="83" t="s">
        <v>379</v>
      </c>
      <c r="AZ18" s="83" t="s">
        <v>1065</v>
      </c>
      <c r="BA18" s="73" t="s">
        <v>386</v>
      </c>
      <c r="BB18" s="73"/>
      <c r="BC18" s="73"/>
      <c r="BD18" s="73"/>
      <c r="BE18" s="74" t="str">
        <f t="shared" si="0"/>
        <v>办结</v>
      </c>
      <c r="BF18" s="73" t="s">
        <v>379</v>
      </c>
      <c r="BG18" s="73" t="s">
        <v>387</v>
      </c>
      <c r="BH18" s="73" t="s">
        <v>389</v>
      </c>
      <c r="BI18" s="73" t="s">
        <v>394</v>
      </c>
      <c r="BJ18" s="73"/>
      <c r="BK18" s="73"/>
      <c r="BL18" s="73" t="s">
        <v>394</v>
      </c>
      <c r="BM18" s="73"/>
      <c r="BN18" s="73"/>
      <c r="BO18" s="73" t="s">
        <v>379</v>
      </c>
      <c r="BP18" s="73" t="s">
        <v>387</v>
      </c>
      <c r="BQ18" s="73" t="s">
        <v>389</v>
      </c>
      <c r="BR18" s="73" t="s">
        <v>379</v>
      </c>
      <c r="BS18" s="73" t="s">
        <v>387</v>
      </c>
      <c r="BT18" s="73" t="s">
        <v>389</v>
      </c>
      <c r="BU18" s="73" t="s">
        <v>394</v>
      </c>
      <c r="BV18" s="73"/>
      <c r="BW18" s="73"/>
      <c r="BX18" s="73" t="s">
        <v>394</v>
      </c>
      <c r="BY18" s="73"/>
      <c r="BZ18" s="73"/>
      <c r="CA18" s="73" t="s">
        <v>394</v>
      </c>
      <c r="CB18" s="73"/>
      <c r="CC18" s="73"/>
      <c r="CD18" s="73" t="s">
        <v>394</v>
      </c>
      <c r="CE18" s="73"/>
      <c r="CF18" s="73"/>
      <c r="CG18" s="112"/>
      <c r="CM18" s="87">
        <f t="shared" si="1"/>
        <v>1.0112</v>
      </c>
      <c r="CN18" s="87">
        <f t="shared" si="2"/>
        <v>0.5056</v>
      </c>
    </row>
    <row r="19" s="66" customFormat="1" ht="77.1" hidden="1" customHeight="1" spans="1:92">
      <c r="A19" s="73">
        <v>13</v>
      </c>
      <c r="B19" s="73" t="s">
        <v>195</v>
      </c>
      <c r="C19" s="73" t="s">
        <v>557</v>
      </c>
      <c r="D19" s="74" t="s">
        <v>439</v>
      </c>
      <c r="E19" s="73" t="s">
        <v>439</v>
      </c>
      <c r="F19" s="73" t="s">
        <v>440</v>
      </c>
      <c r="G19" s="73" t="s">
        <v>707</v>
      </c>
      <c r="H19" s="73" t="s">
        <v>133</v>
      </c>
      <c r="I19" s="73"/>
      <c r="J19" s="73">
        <v>202405</v>
      </c>
      <c r="K19" s="73">
        <v>202512</v>
      </c>
      <c r="L19" s="73" t="s">
        <v>14</v>
      </c>
      <c r="M19" s="73"/>
      <c r="N19" s="73"/>
      <c r="O19" s="73"/>
      <c r="P19" s="73" t="s">
        <v>491</v>
      </c>
      <c r="Q19" s="73" t="s">
        <v>491</v>
      </c>
      <c r="R19" s="73" t="s">
        <v>379</v>
      </c>
      <c r="S19" s="73" t="s">
        <v>856</v>
      </c>
      <c r="T19" s="73" t="s">
        <v>493</v>
      </c>
      <c r="U19" s="73" t="s">
        <v>379</v>
      </c>
      <c r="V19" s="73" t="s">
        <v>386</v>
      </c>
      <c r="W19" s="73" t="s">
        <v>558</v>
      </c>
      <c r="X19" s="73" t="s">
        <v>15</v>
      </c>
      <c r="Y19" s="73"/>
      <c r="Z19" s="73"/>
      <c r="AA19" s="73">
        <v>330670</v>
      </c>
      <c r="AB19" s="73">
        <v>250000</v>
      </c>
      <c r="AC19" s="73">
        <v>100</v>
      </c>
      <c r="AD19" s="73"/>
      <c r="AE19" s="73" t="s">
        <v>129</v>
      </c>
      <c r="AF19" s="73"/>
      <c r="AG19" s="73" t="s">
        <v>559</v>
      </c>
      <c r="AH19" s="73" t="s">
        <v>560</v>
      </c>
      <c r="AI19" s="73" t="s">
        <v>196</v>
      </c>
      <c r="AJ19" s="73" t="s">
        <v>197</v>
      </c>
      <c r="AK19" s="73"/>
      <c r="AL19" s="73"/>
      <c r="AM19" s="73" t="s">
        <v>1020</v>
      </c>
      <c r="AN19" s="73">
        <v>13676737718</v>
      </c>
      <c r="AO19" s="73">
        <v>500</v>
      </c>
      <c r="AP19" s="73"/>
      <c r="AQ19" s="73"/>
      <c r="AR19" s="74"/>
      <c r="AS19" s="74"/>
      <c r="AT19" s="73"/>
      <c r="AU19" s="83" t="s">
        <v>379</v>
      </c>
      <c r="AV19" s="83" t="s">
        <v>379</v>
      </c>
      <c r="AW19" s="83" t="s">
        <v>858</v>
      </c>
      <c r="AX19" s="83" t="s">
        <v>379</v>
      </c>
      <c r="AY19" s="83" t="s">
        <v>386</v>
      </c>
      <c r="AZ19" s="83" t="s">
        <v>858</v>
      </c>
      <c r="BA19" s="73" t="s">
        <v>379</v>
      </c>
      <c r="BB19" s="73" t="s">
        <v>861</v>
      </c>
      <c r="BC19" s="73" t="s">
        <v>1066</v>
      </c>
      <c r="BD19" s="73" t="s">
        <v>1067</v>
      </c>
      <c r="BE19" s="74" t="str">
        <f t="shared" si="0"/>
        <v/>
      </c>
      <c r="BF19" s="73" t="s">
        <v>379</v>
      </c>
      <c r="BG19" s="73" t="s">
        <v>387</v>
      </c>
      <c r="BH19" s="73" t="s">
        <v>573</v>
      </c>
      <c r="BI19" s="73" t="s">
        <v>386</v>
      </c>
      <c r="BJ19" s="73" t="s">
        <v>388</v>
      </c>
      <c r="BK19" s="73" t="s">
        <v>573</v>
      </c>
      <c r="BL19" s="73" t="s">
        <v>386</v>
      </c>
      <c r="BM19" s="73" t="s">
        <v>388</v>
      </c>
      <c r="BN19" s="73" t="s">
        <v>573</v>
      </c>
      <c r="BO19" s="73" t="s">
        <v>386</v>
      </c>
      <c r="BP19" s="73" t="s">
        <v>387</v>
      </c>
      <c r="BQ19" s="73" t="s">
        <v>573</v>
      </c>
      <c r="BR19" s="73" t="s">
        <v>386</v>
      </c>
      <c r="BS19" s="73" t="s">
        <v>387</v>
      </c>
      <c r="BT19" s="73" t="s">
        <v>573</v>
      </c>
      <c r="BU19" s="73" t="s">
        <v>386</v>
      </c>
      <c r="BV19" s="73"/>
      <c r="BW19" s="73"/>
      <c r="BX19" s="73" t="s">
        <v>386</v>
      </c>
      <c r="BY19" s="73"/>
      <c r="BZ19" s="73"/>
      <c r="CA19" s="73" t="s">
        <v>394</v>
      </c>
      <c r="CB19" s="73"/>
      <c r="CC19" s="73"/>
      <c r="CD19" s="73" t="s">
        <v>394</v>
      </c>
      <c r="CE19" s="73"/>
      <c r="CF19" s="73"/>
      <c r="CG19" s="111"/>
      <c r="CH19" s="88" t="s">
        <v>425</v>
      </c>
      <c r="CI19" s="88"/>
      <c r="CJ19" s="88"/>
      <c r="CK19" s="88"/>
      <c r="CM19" s="87">
        <f t="shared" si="1"/>
        <v>33.067</v>
      </c>
      <c r="CN19" s="87">
        <f t="shared" si="2"/>
        <v>25</v>
      </c>
    </row>
    <row r="20" s="66" customFormat="1" ht="77.1" hidden="1" customHeight="1" spans="1:92">
      <c r="A20" s="73">
        <v>14</v>
      </c>
      <c r="B20" s="73" t="s">
        <v>992</v>
      </c>
      <c r="C20" s="73" t="s">
        <v>557</v>
      </c>
      <c r="D20" s="74" t="s">
        <v>439</v>
      </c>
      <c r="E20" s="73" t="s">
        <v>439</v>
      </c>
      <c r="F20" s="73" t="s">
        <v>440</v>
      </c>
      <c r="G20" s="73" t="s">
        <v>707</v>
      </c>
      <c r="H20" s="73" t="s">
        <v>133</v>
      </c>
      <c r="I20" s="73"/>
      <c r="J20" s="73">
        <v>202405</v>
      </c>
      <c r="K20" s="73">
        <v>202512</v>
      </c>
      <c r="L20" s="73" t="s">
        <v>14</v>
      </c>
      <c r="M20" s="73"/>
      <c r="N20" s="73"/>
      <c r="O20" s="73"/>
      <c r="P20" s="73" t="s">
        <v>491</v>
      </c>
      <c r="Q20" s="73" t="s">
        <v>491</v>
      </c>
      <c r="R20" s="73" t="s">
        <v>379</v>
      </c>
      <c r="S20" s="73" t="s">
        <v>856</v>
      </c>
      <c r="T20" s="73" t="s">
        <v>493</v>
      </c>
      <c r="U20" s="73" t="s">
        <v>379</v>
      </c>
      <c r="V20" s="73" t="s">
        <v>386</v>
      </c>
      <c r="W20" s="73" t="s">
        <v>558</v>
      </c>
      <c r="X20" s="73" t="s">
        <v>15</v>
      </c>
      <c r="Y20" s="73"/>
      <c r="Z20" s="73"/>
      <c r="AA20" s="73">
        <v>300000</v>
      </c>
      <c r="AB20" s="73">
        <v>100000</v>
      </c>
      <c r="AC20" s="73">
        <v>15</v>
      </c>
      <c r="AD20" s="73"/>
      <c r="AE20" s="73" t="s">
        <v>129</v>
      </c>
      <c r="AF20" s="73"/>
      <c r="AG20" s="73" t="s">
        <v>559</v>
      </c>
      <c r="AH20" s="73" t="s">
        <v>560</v>
      </c>
      <c r="AI20" s="73" t="s">
        <v>1030</v>
      </c>
      <c r="AJ20" s="73" t="s">
        <v>1068</v>
      </c>
      <c r="AK20" s="73"/>
      <c r="AL20" s="73"/>
      <c r="AM20" s="73" t="s">
        <v>1069</v>
      </c>
      <c r="AN20" s="73">
        <v>13224852939</v>
      </c>
      <c r="AO20" s="73">
        <v>200</v>
      </c>
      <c r="AP20" s="73"/>
      <c r="AQ20" s="73"/>
      <c r="AR20" s="74"/>
      <c r="AS20" s="74"/>
      <c r="AT20" s="73"/>
      <c r="AU20" s="83" t="s">
        <v>379</v>
      </c>
      <c r="AV20" s="83" t="s">
        <v>386</v>
      </c>
      <c r="AW20" s="83" t="s">
        <v>1070</v>
      </c>
      <c r="AX20" s="83" t="s">
        <v>379</v>
      </c>
      <c r="AY20" s="83" t="s">
        <v>386</v>
      </c>
      <c r="AZ20" s="83" t="s">
        <v>1070</v>
      </c>
      <c r="BA20" s="73" t="s">
        <v>379</v>
      </c>
      <c r="BB20" s="73" t="s">
        <v>1071</v>
      </c>
      <c r="BC20" s="73" t="s">
        <v>1054</v>
      </c>
      <c r="BD20" s="73" t="s">
        <v>718</v>
      </c>
      <c r="BE20" s="74" t="str">
        <f t="shared" si="0"/>
        <v/>
      </c>
      <c r="BF20" s="73" t="s">
        <v>386</v>
      </c>
      <c r="BG20" s="73" t="s">
        <v>387</v>
      </c>
      <c r="BH20" s="73" t="s">
        <v>573</v>
      </c>
      <c r="BI20" s="73" t="s">
        <v>394</v>
      </c>
      <c r="BJ20" s="73"/>
      <c r="BK20" s="73"/>
      <c r="BL20" s="73" t="s">
        <v>386</v>
      </c>
      <c r="BM20" s="73"/>
      <c r="BN20" s="73"/>
      <c r="BO20" s="73" t="s">
        <v>386</v>
      </c>
      <c r="BP20" s="73" t="s">
        <v>387</v>
      </c>
      <c r="BQ20" s="73" t="s">
        <v>573</v>
      </c>
      <c r="BR20" s="73" t="s">
        <v>386</v>
      </c>
      <c r="BS20" s="73" t="s">
        <v>387</v>
      </c>
      <c r="BT20" s="73" t="s">
        <v>573</v>
      </c>
      <c r="BU20" s="73" t="s">
        <v>394</v>
      </c>
      <c r="BV20" s="73"/>
      <c r="BW20" s="73"/>
      <c r="BX20" s="73" t="s">
        <v>394</v>
      </c>
      <c r="BY20" s="73"/>
      <c r="BZ20" s="73"/>
      <c r="CA20" s="73" t="s">
        <v>394</v>
      </c>
      <c r="CB20" s="73"/>
      <c r="CC20" s="73"/>
      <c r="CD20" s="73" t="s">
        <v>394</v>
      </c>
      <c r="CE20" s="73"/>
      <c r="CF20" s="73"/>
      <c r="CG20" s="88" t="s">
        <v>889</v>
      </c>
      <c r="CH20" s="88" t="s">
        <v>425</v>
      </c>
      <c r="CI20" s="88"/>
      <c r="CJ20" s="88"/>
      <c r="CK20" s="88"/>
      <c r="CM20" s="87">
        <f t="shared" si="1"/>
        <v>30</v>
      </c>
      <c r="CN20" s="87">
        <f t="shared" si="2"/>
        <v>10</v>
      </c>
    </row>
    <row r="21" s="66" customFormat="1" ht="77.1" hidden="1" customHeight="1" spans="1:92">
      <c r="A21" s="73">
        <v>15</v>
      </c>
      <c r="B21" s="73" t="s">
        <v>36</v>
      </c>
      <c r="C21" s="74" t="s">
        <v>430</v>
      </c>
      <c r="D21" s="74" t="s">
        <v>396</v>
      </c>
      <c r="E21" s="73" t="s">
        <v>1051</v>
      </c>
      <c r="F21" s="73" t="s">
        <v>397</v>
      </c>
      <c r="G21" s="73" t="s">
        <v>707</v>
      </c>
      <c r="H21" s="73" t="s">
        <v>37</v>
      </c>
      <c r="I21" s="73">
        <v>202105</v>
      </c>
      <c r="J21" s="73">
        <v>202401</v>
      </c>
      <c r="K21" s="73">
        <v>202411</v>
      </c>
      <c r="L21" s="73" t="s">
        <v>14</v>
      </c>
      <c r="M21" s="73"/>
      <c r="N21" s="73"/>
      <c r="O21" s="73"/>
      <c r="P21" s="73" t="s">
        <v>433</v>
      </c>
      <c r="Q21" s="73" t="s">
        <v>434</v>
      </c>
      <c r="R21" s="73" t="s">
        <v>379</v>
      </c>
      <c r="S21" s="73" t="s">
        <v>427</v>
      </c>
      <c r="T21" s="73" t="s">
        <v>435</v>
      </c>
      <c r="U21" s="73" t="s">
        <v>379</v>
      </c>
      <c r="V21" s="73" t="s">
        <v>379</v>
      </c>
      <c r="W21" s="73"/>
      <c r="X21" s="73" t="s">
        <v>15</v>
      </c>
      <c r="Y21" s="73"/>
      <c r="Z21" s="73"/>
      <c r="AA21" s="73">
        <v>75000</v>
      </c>
      <c r="AB21" s="73">
        <v>40000</v>
      </c>
      <c r="AC21" s="73">
        <v>3.3</v>
      </c>
      <c r="AD21" s="73"/>
      <c r="AE21" s="73" t="s">
        <v>16</v>
      </c>
      <c r="AF21" s="73"/>
      <c r="AG21" s="73" t="s">
        <v>381</v>
      </c>
      <c r="AH21" s="73" t="s">
        <v>382</v>
      </c>
      <c r="AI21" s="73" t="s">
        <v>38</v>
      </c>
      <c r="AJ21" s="73" t="s">
        <v>39</v>
      </c>
      <c r="AK21" s="73"/>
      <c r="AL21" s="73"/>
      <c r="AM21" s="74" t="s">
        <v>436</v>
      </c>
      <c r="AN21" s="74">
        <v>13847241035</v>
      </c>
      <c r="AO21" s="74"/>
      <c r="AP21" s="74"/>
      <c r="AQ21" s="74"/>
      <c r="AR21" s="74"/>
      <c r="AS21" s="74"/>
      <c r="AT21" s="74"/>
      <c r="AU21" s="74"/>
      <c r="AV21" s="74"/>
      <c r="AW21" s="74"/>
      <c r="AX21" s="74"/>
      <c r="AY21" s="74" t="s">
        <v>379</v>
      </c>
      <c r="AZ21" s="74" t="s">
        <v>1072</v>
      </c>
      <c r="BA21" s="73" t="s">
        <v>386</v>
      </c>
      <c r="BB21" s="73"/>
      <c r="BC21" s="73"/>
      <c r="BD21" s="73"/>
      <c r="BE21" s="74" t="str">
        <f t="shared" si="0"/>
        <v>办结</v>
      </c>
      <c r="BF21" s="74" t="s">
        <v>379</v>
      </c>
      <c r="BG21" s="74" t="s">
        <v>387</v>
      </c>
      <c r="BH21" s="74" t="s">
        <v>389</v>
      </c>
      <c r="BI21" s="74" t="s">
        <v>394</v>
      </c>
      <c r="BJ21" s="74"/>
      <c r="BK21" s="74"/>
      <c r="BL21" s="74" t="s">
        <v>394</v>
      </c>
      <c r="BM21" s="74"/>
      <c r="BN21" s="74"/>
      <c r="BO21" s="74" t="s">
        <v>379</v>
      </c>
      <c r="BP21" s="74" t="s">
        <v>387</v>
      </c>
      <c r="BQ21" s="74" t="s">
        <v>389</v>
      </c>
      <c r="BR21" s="74" t="s">
        <v>379</v>
      </c>
      <c r="BS21" s="74" t="s">
        <v>387</v>
      </c>
      <c r="BT21" s="74" t="s">
        <v>389</v>
      </c>
      <c r="BU21" s="74" t="s">
        <v>394</v>
      </c>
      <c r="BV21" s="74"/>
      <c r="BW21" s="74"/>
      <c r="BX21" s="74" t="s">
        <v>394</v>
      </c>
      <c r="BY21" s="74"/>
      <c r="BZ21" s="74"/>
      <c r="CA21" s="74" t="s">
        <v>394</v>
      </c>
      <c r="CB21" s="74"/>
      <c r="CC21" s="74"/>
      <c r="CD21" s="74" t="s">
        <v>394</v>
      </c>
      <c r="CE21" s="74"/>
      <c r="CF21" s="74"/>
      <c r="CG21" s="66" t="s">
        <v>386</v>
      </c>
      <c r="CM21" s="87">
        <f t="shared" si="1"/>
        <v>7.5</v>
      </c>
      <c r="CN21" s="87">
        <f t="shared" si="2"/>
        <v>4</v>
      </c>
    </row>
    <row r="22" s="66" customFormat="1" ht="77.1" hidden="1" customHeight="1" spans="1:92">
      <c r="A22" s="73">
        <v>16</v>
      </c>
      <c r="B22" s="73" t="s">
        <v>207</v>
      </c>
      <c r="C22" s="74" t="s">
        <v>557</v>
      </c>
      <c r="D22" s="74" t="s">
        <v>374</v>
      </c>
      <c r="E22" s="73" t="s">
        <v>1059</v>
      </c>
      <c r="F22" s="73" t="s">
        <v>503</v>
      </c>
      <c r="G22" s="73" t="s">
        <v>707</v>
      </c>
      <c r="H22" s="73" t="s">
        <v>133</v>
      </c>
      <c r="I22" s="73"/>
      <c r="J22" s="73">
        <v>202404</v>
      </c>
      <c r="K22" s="73">
        <v>202512</v>
      </c>
      <c r="L22" s="73" t="s">
        <v>14</v>
      </c>
      <c r="M22" s="73"/>
      <c r="N22" s="73"/>
      <c r="O22" s="73"/>
      <c r="P22" s="73" t="s">
        <v>400</v>
      </c>
      <c r="Q22" s="73" t="s">
        <v>401</v>
      </c>
      <c r="R22" s="73"/>
      <c r="S22" s="73"/>
      <c r="T22" s="73" t="s">
        <v>402</v>
      </c>
      <c r="U22" s="73" t="s">
        <v>379</v>
      </c>
      <c r="V22" s="73" t="s">
        <v>386</v>
      </c>
      <c r="W22" s="73" t="s">
        <v>558</v>
      </c>
      <c r="X22" s="73" t="s">
        <v>15</v>
      </c>
      <c r="Y22" s="73"/>
      <c r="Z22" s="73"/>
      <c r="AA22" s="73">
        <v>100000</v>
      </c>
      <c r="AB22" s="73">
        <v>40000</v>
      </c>
      <c r="AC22" s="73">
        <v>15</v>
      </c>
      <c r="AD22" s="73"/>
      <c r="AE22" s="73" t="s">
        <v>129</v>
      </c>
      <c r="AF22" s="73"/>
      <c r="AG22" s="73" t="s">
        <v>708</v>
      </c>
      <c r="AH22" s="73" t="s">
        <v>560</v>
      </c>
      <c r="AI22" s="73" t="s">
        <v>208</v>
      </c>
      <c r="AJ22" s="73" t="s">
        <v>209</v>
      </c>
      <c r="AK22" s="73"/>
      <c r="AL22" s="73"/>
      <c r="AM22" s="73" t="s">
        <v>709</v>
      </c>
      <c r="AN22" s="73">
        <v>18686194567</v>
      </c>
      <c r="AO22" s="73">
        <v>100</v>
      </c>
      <c r="AP22" s="73"/>
      <c r="AQ22" s="73"/>
      <c r="AR22" s="74"/>
      <c r="AS22" s="74"/>
      <c r="AT22" s="73"/>
      <c r="AU22" s="83" t="s">
        <v>379</v>
      </c>
      <c r="AV22" s="83" t="s">
        <v>386</v>
      </c>
      <c r="AW22" s="83" t="s">
        <v>710</v>
      </c>
      <c r="AX22" s="83" t="s">
        <v>379</v>
      </c>
      <c r="AY22" s="83" t="s">
        <v>386</v>
      </c>
      <c r="AZ22" s="74" t="s">
        <v>1073</v>
      </c>
      <c r="BA22" s="73" t="s">
        <v>379</v>
      </c>
      <c r="BB22" s="73" t="s">
        <v>715</v>
      </c>
      <c r="BC22" s="73" t="s">
        <v>1074</v>
      </c>
      <c r="BD22" s="73" t="s">
        <v>718</v>
      </c>
      <c r="BE22" s="74" t="str">
        <f t="shared" si="0"/>
        <v/>
      </c>
      <c r="BF22" s="73" t="s">
        <v>386</v>
      </c>
      <c r="BG22" s="73" t="s">
        <v>387</v>
      </c>
      <c r="BH22" s="73" t="s">
        <v>573</v>
      </c>
      <c r="BI22" s="73" t="s">
        <v>386</v>
      </c>
      <c r="BJ22" s="73" t="s">
        <v>388</v>
      </c>
      <c r="BK22" s="73" t="s">
        <v>573</v>
      </c>
      <c r="BL22" s="73" t="s">
        <v>386</v>
      </c>
      <c r="BM22" s="73" t="s">
        <v>388</v>
      </c>
      <c r="BN22" s="73" t="s">
        <v>573</v>
      </c>
      <c r="BO22" s="73" t="s">
        <v>386</v>
      </c>
      <c r="BP22" s="73" t="s">
        <v>387</v>
      </c>
      <c r="BQ22" s="73" t="s">
        <v>573</v>
      </c>
      <c r="BR22" s="73" t="s">
        <v>386</v>
      </c>
      <c r="BS22" s="73" t="s">
        <v>387</v>
      </c>
      <c r="BT22" s="73" t="s">
        <v>573</v>
      </c>
      <c r="BU22" s="73" t="s">
        <v>386</v>
      </c>
      <c r="BV22" s="73" t="s">
        <v>388</v>
      </c>
      <c r="BW22" s="73" t="s">
        <v>573</v>
      </c>
      <c r="BX22" s="73" t="s">
        <v>386</v>
      </c>
      <c r="BY22" s="73" t="s">
        <v>388</v>
      </c>
      <c r="BZ22" s="73" t="s">
        <v>573</v>
      </c>
      <c r="CA22" s="73" t="s">
        <v>394</v>
      </c>
      <c r="CB22" s="73"/>
      <c r="CC22" s="73"/>
      <c r="CD22" s="73" t="s">
        <v>394</v>
      </c>
      <c r="CE22" s="73"/>
      <c r="CF22" s="73"/>
      <c r="CG22" s="88"/>
      <c r="CH22" s="88" t="s">
        <v>425</v>
      </c>
      <c r="CI22" s="88"/>
      <c r="CJ22" s="88"/>
      <c r="CK22" s="88"/>
      <c r="CM22" s="87">
        <f t="shared" si="1"/>
        <v>10</v>
      </c>
      <c r="CN22" s="87">
        <f t="shared" si="2"/>
        <v>4</v>
      </c>
    </row>
    <row r="23" s="66" customFormat="1" ht="77.1" hidden="1" customHeight="1" spans="1:89">
      <c r="A23" s="73">
        <v>17</v>
      </c>
      <c r="B23" s="73" t="s">
        <v>1075</v>
      </c>
      <c r="C23" s="73" t="s">
        <v>614</v>
      </c>
      <c r="D23" s="74" t="s">
        <v>396</v>
      </c>
      <c r="E23" s="73"/>
      <c r="F23" s="73"/>
      <c r="G23" s="73" t="s">
        <v>707</v>
      </c>
      <c r="H23" s="73" t="s">
        <v>133</v>
      </c>
      <c r="I23" s="73"/>
      <c r="J23" s="73"/>
      <c r="K23" s="73">
        <v>202510</v>
      </c>
      <c r="L23" s="73" t="s">
        <v>14</v>
      </c>
      <c r="M23" s="73"/>
      <c r="N23" s="73"/>
      <c r="O23" s="73"/>
      <c r="P23" s="73" t="s">
        <v>433</v>
      </c>
      <c r="Q23" s="73" t="s">
        <v>434</v>
      </c>
      <c r="R23" s="73"/>
      <c r="S23" s="73"/>
      <c r="T23" s="74"/>
      <c r="U23" s="73" t="s">
        <v>379</v>
      </c>
      <c r="V23" s="73" t="s">
        <v>386</v>
      </c>
      <c r="W23" s="73"/>
      <c r="X23" s="73" t="s">
        <v>15</v>
      </c>
      <c r="Y23" s="73"/>
      <c r="Z23" s="73"/>
      <c r="AA23" s="73">
        <v>46113</v>
      </c>
      <c r="AB23" s="73">
        <v>38000</v>
      </c>
      <c r="AC23" s="73"/>
      <c r="AD23" s="73"/>
      <c r="AE23" s="73" t="s">
        <v>129</v>
      </c>
      <c r="AF23" s="73"/>
      <c r="AG23" s="73" t="s">
        <v>569</v>
      </c>
      <c r="AH23" s="73" t="s">
        <v>1076</v>
      </c>
      <c r="AI23" s="73" t="s">
        <v>1077</v>
      </c>
      <c r="AJ23" s="73"/>
      <c r="AK23" s="73"/>
      <c r="AL23" s="73"/>
      <c r="AM23" s="73"/>
      <c r="AN23" s="73"/>
      <c r="AO23" s="73"/>
      <c r="AP23" s="73"/>
      <c r="AQ23" s="73"/>
      <c r="AR23" s="74"/>
      <c r="AS23" s="74"/>
      <c r="AT23" s="73"/>
      <c r="AU23" s="83"/>
      <c r="AV23" s="83"/>
      <c r="AW23" s="83" t="s">
        <v>1076</v>
      </c>
      <c r="AX23" s="83"/>
      <c r="AY23" s="83" t="s">
        <v>386</v>
      </c>
      <c r="AZ23" s="83" t="s">
        <v>1078</v>
      </c>
      <c r="BA23" s="73"/>
      <c r="BB23" s="73"/>
      <c r="BC23" s="73"/>
      <c r="BD23" s="73"/>
      <c r="BE23" s="74"/>
      <c r="BF23" s="73" t="s">
        <v>386</v>
      </c>
      <c r="BG23" s="73"/>
      <c r="BH23" s="73"/>
      <c r="BI23" s="73" t="s">
        <v>394</v>
      </c>
      <c r="BJ23" s="73"/>
      <c r="BK23" s="73"/>
      <c r="BL23" s="73" t="s">
        <v>394</v>
      </c>
      <c r="BM23" s="73"/>
      <c r="BN23" s="73"/>
      <c r="BO23" s="74" t="s">
        <v>394</v>
      </c>
      <c r="BP23" s="73"/>
      <c r="BQ23" s="73"/>
      <c r="BR23" s="74" t="s">
        <v>394</v>
      </c>
      <c r="BS23" s="73"/>
      <c r="BT23" s="73"/>
      <c r="BU23" s="74" t="s">
        <v>394</v>
      </c>
      <c r="BV23" s="73"/>
      <c r="BW23" s="73"/>
      <c r="BX23" s="74" t="s">
        <v>394</v>
      </c>
      <c r="BY23" s="73"/>
      <c r="BZ23" s="73"/>
      <c r="CA23" s="74" t="s">
        <v>394</v>
      </c>
      <c r="CB23" s="73"/>
      <c r="CC23" s="73"/>
      <c r="CD23" s="74" t="s">
        <v>394</v>
      </c>
      <c r="CE23" s="73"/>
      <c r="CF23" s="73"/>
      <c r="CG23" s="88"/>
      <c r="CH23" s="88"/>
      <c r="CI23" s="88"/>
      <c r="CJ23" s="88"/>
      <c r="CK23" s="88"/>
    </row>
    <row r="24" s="66" customFormat="1" ht="77.1" hidden="1" customHeight="1" spans="1:89">
      <c r="A24" s="73">
        <v>18</v>
      </c>
      <c r="B24" s="73" t="s">
        <v>142</v>
      </c>
      <c r="C24" s="73" t="s">
        <v>568</v>
      </c>
      <c r="D24" s="74" t="s">
        <v>439</v>
      </c>
      <c r="E24" s="73"/>
      <c r="F24" s="73" t="s">
        <v>440</v>
      </c>
      <c r="G24" s="73" t="s">
        <v>707</v>
      </c>
      <c r="H24" s="73">
        <v>2024</v>
      </c>
      <c r="I24" s="73"/>
      <c r="J24" s="73">
        <v>202401</v>
      </c>
      <c r="K24" s="73">
        <v>202407</v>
      </c>
      <c r="L24" s="74" t="s">
        <v>14</v>
      </c>
      <c r="M24" s="73"/>
      <c r="N24" s="73"/>
      <c r="O24" s="73"/>
      <c r="P24" s="73" t="s">
        <v>377</v>
      </c>
      <c r="Q24" s="73" t="s">
        <v>378</v>
      </c>
      <c r="R24" s="73" t="s">
        <v>379</v>
      </c>
      <c r="S24" s="73"/>
      <c r="T24" s="73" t="s">
        <v>380</v>
      </c>
      <c r="U24" s="73" t="s">
        <v>379</v>
      </c>
      <c r="V24" s="73" t="s">
        <v>386</v>
      </c>
      <c r="W24" s="73"/>
      <c r="X24" s="73" t="s">
        <v>15</v>
      </c>
      <c r="Y24" s="73"/>
      <c r="Z24" s="73"/>
      <c r="AA24" s="73">
        <v>37000</v>
      </c>
      <c r="AB24" s="73">
        <v>37000</v>
      </c>
      <c r="AC24" s="73" t="s">
        <v>447</v>
      </c>
      <c r="AD24" s="73"/>
      <c r="AE24" s="73" t="s">
        <v>129</v>
      </c>
      <c r="AF24" s="73"/>
      <c r="AG24" s="73" t="s">
        <v>569</v>
      </c>
      <c r="AH24" s="73" t="s">
        <v>382</v>
      </c>
      <c r="AI24" s="73" t="s">
        <v>143</v>
      </c>
      <c r="AJ24" s="73" t="s">
        <v>144</v>
      </c>
      <c r="AK24" s="73"/>
      <c r="AL24" s="73"/>
      <c r="AM24" s="73" t="s">
        <v>570</v>
      </c>
      <c r="AN24" s="73">
        <v>18347122510</v>
      </c>
      <c r="AO24" s="73"/>
      <c r="AP24" s="73"/>
      <c r="AQ24" s="73"/>
      <c r="AR24" s="74"/>
      <c r="AS24" s="74"/>
      <c r="AT24" s="73"/>
      <c r="AU24" s="83"/>
      <c r="AV24" s="83"/>
      <c r="AW24" s="83" t="s">
        <v>571</v>
      </c>
      <c r="AX24" s="83"/>
      <c r="AY24" s="83" t="s">
        <v>379</v>
      </c>
      <c r="AZ24" s="83" t="s">
        <v>571</v>
      </c>
      <c r="BA24" s="73" t="s">
        <v>386</v>
      </c>
      <c r="BB24" s="73"/>
      <c r="BC24" s="73"/>
      <c r="BD24" s="73"/>
      <c r="BE24" s="74" t="str">
        <f t="shared" ref="BE24:BE27" si="3">IF(OR(BF24="是",BF24="无需办理"),IF(OR(BI24="是",BI24="无需办理"),IF(OR(BL24="是",BL24="无需办理"),IF(OR(BO24="是",BO24="无需办理"),IF(OR(BR24="是",BR24="无需办理"),IF(OR(BU24="是",BU24="无需办理"),IF(OR(BX24="是",BX24="无需办理"),IF(OR(CA24="是",CA24="无需办理"),IF(OR(CD24="是",CD24="无需办理"),"办结",""),""),""),""),""),""),""),""),"")</f>
        <v/>
      </c>
      <c r="BF24" s="73" t="s">
        <v>379</v>
      </c>
      <c r="BG24" s="73" t="s">
        <v>387</v>
      </c>
      <c r="BH24" s="73" t="s">
        <v>389</v>
      </c>
      <c r="BI24" s="73" t="str">
        <f>BL24</f>
        <v>无需办理</v>
      </c>
      <c r="BJ24" s="73" t="s">
        <v>388</v>
      </c>
      <c r="BK24" s="73" t="s">
        <v>573</v>
      </c>
      <c r="BL24" s="74" t="s">
        <v>394</v>
      </c>
      <c r="BM24" s="73" t="s">
        <v>388</v>
      </c>
      <c r="BN24" s="73" t="s">
        <v>573</v>
      </c>
      <c r="BO24" s="73" t="s">
        <v>386</v>
      </c>
      <c r="BP24" s="73" t="s">
        <v>387</v>
      </c>
      <c r="BQ24" s="73" t="s">
        <v>573</v>
      </c>
      <c r="BR24" s="73" t="s">
        <v>386</v>
      </c>
      <c r="BS24" s="73" t="s">
        <v>387</v>
      </c>
      <c r="BT24" s="73" t="s">
        <v>573</v>
      </c>
      <c r="BU24" s="73" t="s">
        <v>394</v>
      </c>
      <c r="BV24" s="73"/>
      <c r="BW24" s="73"/>
      <c r="BX24" s="73" t="s">
        <v>394</v>
      </c>
      <c r="BY24" s="73"/>
      <c r="BZ24" s="73"/>
      <c r="CA24" s="73" t="s">
        <v>394</v>
      </c>
      <c r="CB24" s="73"/>
      <c r="CC24" s="73"/>
      <c r="CD24" s="73" t="s">
        <v>394</v>
      </c>
      <c r="CE24" s="73"/>
      <c r="CF24" s="73"/>
      <c r="CG24" s="111"/>
      <c r="CH24" s="88"/>
      <c r="CI24" s="88"/>
      <c r="CJ24" s="88"/>
      <c r="CK24" s="88"/>
    </row>
    <row r="25" s="66" customFormat="1" ht="77.1" hidden="1" customHeight="1" spans="1:92">
      <c r="A25" s="73">
        <v>19</v>
      </c>
      <c r="B25" s="73" t="s">
        <v>865</v>
      </c>
      <c r="C25" s="73" t="s">
        <v>557</v>
      </c>
      <c r="D25" s="74" t="s">
        <v>439</v>
      </c>
      <c r="E25" s="73" t="s">
        <v>439</v>
      </c>
      <c r="F25" s="73" t="s">
        <v>440</v>
      </c>
      <c r="G25" s="73" t="s">
        <v>707</v>
      </c>
      <c r="H25" s="73">
        <v>2024</v>
      </c>
      <c r="I25" s="73">
        <v>202308</v>
      </c>
      <c r="J25" s="73">
        <v>202402</v>
      </c>
      <c r="K25" s="73">
        <v>202410</v>
      </c>
      <c r="L25" s="73" t="s">
        <v>14</v>
      </c>
      <c r="M25" s="73"/>
      <c r="N25" s="73"/>
      <c r="O25" s="73"/>
      <c r="P25" s="73" t="s">
        <v>464</v>
      </c>
      <c r="Q25" s="73" t="s">
        <v>465</v>
      </c>
      <c r="R25" s="73"/>
      <c r="S25" s="73"/>
      <c r="T25" s="73" t="s">
        <v>466</v>
      </c>
      <c r="U25" s="73" t="s">
        <v>379</v>
      </c>
      <c r="V25" s="73" t="s">
        <v>386</v>
      </c>
      <c r="W25" s="73" t="s">
        <v>558</v>
      </c>
      <c r="X25" s="73" t="s">
        <v>57</v>
      </c>
      <c r="Y25" s="73"/>
      <c r="Z25" s="73"/>
      <c r="AA25" s="73">
        <v>60000</v>
      </c>
      <c r="AB25" s="73">
        <v>30000</v>
      </c>
      <c r="AC25" s="73" t="s">
        <v>867</v>
      </c>
      <c r="AD25" s="73"/>
      <c r="AE25" s="73" t="s">
        <v>129</v>
      </c>
      <c r="AF25" s="73"/>
      <c r="AG25" s="73" t="s">
        <v>559</v>
      </c>
      <c r="AH25" s="73" t="s">
        <v>560</v>
      </c>
      <c r="AI25" s="73" t="s">
        <v>211</v>
      </c>
      <c r="AJ25" s="73" t="s">
        <v>212</v>
      </c>
      <c r="AK25" s="73"/>
      <c r="AL25" s="73"/>
      <c r="AM25" s="73" t="s">
        <v>868</v>
      </c>
      <c r="AN25" s="73">
        <v>15384724411</v>
      </c>
      <c r="AO25" s="73">
        <v>100</v>
      </c>
      <c r="AP25" s="73"/>
      <c r="AQ25" s="73"/>
      <c r="AR25" s="73"/>
      <c r="AS25" s="73"/>
      <c r="AT25" s="73"/>
      <c r="AU25" s="83" t="s">
        <v>379</v>
      </c>
      <c r="AV25" s="83" t="s">
        <v>379</v>
      </c>
      <c r="AW25" s="83" t="s">
        <v>869</v>
      </c>
      <c r="AX25" s="83" t="s">
        <v>379</v>
      </c>
      <c r="AY25" s="83" t="s">
        <v>386</v>
      </c>
      <c r="AZ25" s="83" t="s">
        <v>1079</v>
      </c>
      <c r="BA25" s="73" t="s">
        <v>379</v>
      </c>
      <c r="BB25" s="73" t="s">
        <v>869</v>
      </c>
      <c r="BC25" s="73" t="s">
        <v>1054</v>
      </c>
      <c r="BD25" s="73" t="s">
        <v>718</v>
      </c>
      <c r="BE25" s="74" t="str">
        <f t="shared" si="3"/>
        <v/>
      </c>
      <c r="BF25" s="73" t="s">
        <v>386</v>
      </c>
      <c r="BG25" s="73" t="s">
        <v>387</v>
      </c>
      <c r="BH25" s="73" t="s">
        <v>573</v>
      </c>
      <c r="BI25" s="73" t="s">
        <v>386</v>
      </c>
      <c r="BJ25" s="73" t="s">
        <v>388</v>
      </c>
      <c r="BK25" s="73" t="s">
        <v>573</v>
      </c>
      <c r="BL25" s="73" t="s">
        <v>386</v>
      </c>
      <c r="BM25" s="73" t="s">
        <v>388</v>
      </c>
      <c r="BN25" s="73" t="s">
        <v>573</v>
      </c>
      <c r="BO25" s="73" t="s">
        <v>394</v>
      </c>
      <c r="BP25" s="73" t="s">
        <v>387</v>
      </c>
      <c r="BQ25" s="73" t="s">
        <v>573</v>
      </c>
      <c r="BR25" s="73" t="s">
        <v>394</v>
      </c>
      <c r="BS25" s="73" t="s">
        <v>387</v>
      </c>
      <c r="BT25" s="73" t="s">
        <v>573</v>
      </c>
      <c r="BU25" s="73" t="s">
        <v>386</v>
      </c>
      <c r="BV25" s="73"/>
      <c r="BW25" s="73"/>
      <c r="BX25" s="73" t="s">
        <v>386</v>
      </c>
      <c r="BY25" s="73"/>
      <c r="BZ25" s="73"/>
      <c r="CA25" s="73" t="s">
        <v>394</v>
      </c>
      <c r="CB25" s="73"/>
      <c r="CC25" s="73"/>
      <c r="CD25" s="73" t="s">
        <v>394</v>
      </c>
      <c r="CE25" s="73"/>
      <c r="CF25" s="73"/>
      <c r="CM25" s="87">
        <f t="shared" ref="CM25:CM32" si="4">AA25/10000</f>
        <v>6</v>
      </c>
      <c r="CN25" s="87">
        <f t="shared" ref="CN25:CN32" si="5">AB25/10000</f>
        <v>3</v>
      </c>
    </row>
    <row r="26" s="66" customFormat="1" ht="77.1" hidden="1" customHeight="1" spans="1:89">
      <c r="A26" s="73">
        <v>20</v>
      </c>
      <c r="B26" s="73" t="s">
        <v>168</v>
      </c>
      <c r="C26" s="73" t="s">
        <v>624</v>
      </c>
      <c r="D26" s="74" t="s">
        <v>396</v>
      </c>
      <c r="E26" s="73"/>
      <c r="F26" s="73"/>
      <c r="G26" s="73" t="s">
        <v>707</v>
      </c>
      <c r="H26" s="73" t="s">
        <v>44</v>
      </c>
      <c r="I26" s="73"/>
      <c r="J26" s="73"/>
      <c r="K26" s="73">
        <v>202410</v>
      </c>
      <c r="L26" s="73" t="s">
        <v>14</v>
      </c>
      <c r="M26" s="73"/>
      <c r="N26" s="73"/>
      <c r="O26" s="73"/>
      <c r="P26" s="73" t="s">
        <v>433</v>
      </c>
      <c r="Q26" s="73" t="s">
        <v>434</v>
      </c>
      <c r="R26" s="73"/>
      <c r="S26" s="73"/>
      <c r="T26" s="74" t="s">
        <v>435</v>
      </c>
      <c r="U26" s="73" t="s">
        <v>379</v>
      </c>
      <c r="V26" s="73" t="s">
        <v>379</v>
      </c>
      <c r="W26" s="73"/>
      <c r="X26" s="73" t="s">
        <v>15</v>
      </c>
      <c r="Y26" s="73"/>
      <c r="Z26" s="73"/>
      <c r="AA26" s="73">
        <v>28790</v>
      </c>
      <c r="AB26" s="73">
        <v>25000</v>
      </c>
      <c r="AC26" s="73"/>
      <c r="AD26" s="73"/>
      <c r="AE26" s="73" t="s">
        <v>129</v>
      </c>
      <c r="AF26" s="73"/>
      <c r="AG26" s="73" t="s">
        <v>381</v>
      </c>
      <c r="AH26" s="73" t="s">
        <v>626</v>
      </c>
      <c r="AI26" s="73" t="s">
        <v>169</v>
      </c>
      <c r="AJ26" s="73"/>
      <c r="AK26" s="73"/>
      <c r="AL26" s="73"/>
      <c r="AM26" s="73"/>
      <c r="AN26" s="73"/>
      <c r="AO26" s="73"/>
      <c r="AP26" s="73"/>
      <c r="AQ26" s="73"/>
      <c r="AR26" s="74"/>
      <c r="AS26" s="74"/>
      <c r="AT26" s="73"/>
      <c r="AU26" s="83"/>
      <c r="AV26" s="83"/>
      <c r="AW26" s="83" t="s">
        <v>626</v>
      </c>
      <c r="AX26" s="83"/>
      <c r="AY26" s="83" t="s">
        <v>379</v>
      </c>
      <c r="AZ26" s="83" t="s">
        <v>626</v>
      </c>
      <c r="BA26" s="73"/>
      <c r="BB26" s="73"/>
      <c r="BC26" s="73"/>
      <c r="BD26" s="73"/>
      <c r="BE26" s="74" t="s">
        <v>488</v>
      </c>
      <c r="BF26" s="73" t="s">
        <v>379</v>
      </c>
      <c r="BG26" s="73"/>
      <c r="BH26" s="73"/>
      <c r="BI26" s="73" t="s">
        <v>394</v>
      </c>
      <c r="BJ26" s="73"/>
      <c r="BK26" s="73"/>
      <c r="BL26" s="73" t="s">
        <v>394</v>
      </c>
      <c r="BM26" s="73"/>
      <c r="BN26" s="73"/>
      <c r="BO26" s="74" t="s">
        <v>394</v>
      </c>
      <c r="BP26" s="73"/>
      <c r="BQ26" s="73"/>
      <c r="BR26" s="74" t="s">
        <v>394</v>
      </c>
      <c r="BS26" s="73"/>
      <c r="BT26" s="73"/>
      <c r="BU26" s="74" t="s">
        <v>394</v>
      </c>
      <c r="BV26" s="73"/>
      <c r="BW26" s="73"/>
      <c r="BX26" s="74" t="s">
        <v>394</v>
      </c>
      <c r="BY26" s="73"/>
      <c r="BZ26" s="73"/>
      <c r="CA26" s="74" t="s">
        <v>394</v>
      </c>
      <c r="CB26" s="73"/>
      <c r="CC26" s="73"/>
      <c r="CD26" s="74" t="s">
        <v>394</v>
      </c>
      <c r="CE26" s="73"/>
      <c r="CF26" s="73"/>
      <c r="CG26" s="111"/>
      <c r="CH26" s="111"/>
      <c r="CI26" s="111"/>
      <c r="CJ26" s="111"/>
      <c r="CK26" s="111"/>
    </row>
    <row r="27" s="66" customFormat="1" ht="77.1" hidden="1" customHeight="1" spans="1:92">
      <c r="A27" s="73">
        <v>21</v>
      </c>
      <c r="B27" s="73" t="s">
        <v>166</v>
      </c>
      <c r="C27" s="74" t="s">
        <v>621</v>
      </c>
      <c r="D27" s="74" t="s">
        <v>396</v>
      </c>
      <c r="E27" s="73" t="s">
        <v>1051</v>
      </c>
      <c r="F27" s="73" t="s">
        <v>397</v>
      </c>
      <c r="G27" s="73" t="s">
        <v>707</v>
      </c>
      <c r="H27" s="73" t="s">
        <v>13</v>
      </c>
      <c r="I27" s="73">
        <v>202303</v>
      </c>
      <c r="J27" s="73">
        <v>202401</v>
      </c>
      <c r="K27" s="73">
        <v>202408</v>
      </c>
      <c r="L27" s="73" t="s">
        <v>14</v>
      </c>
      <c r="M27" s="73"/>
      <c r="N27" s="73" t="s">
        <v>379</v>
      </c>
      <c r="O27" s="73"/>
      <c r="P27" s="73" t="s">
        <v>433</v>
      </c>
      <c r="Q27" s="73" t="s">
        <v>434</v>
      </c>
      <c r="R27" s="73"/>
      <c r="S27" s="73"/>
      <c r="T27" s="73" t="s">
        <v>435</v>
      </c>
      <c r="U27" s="73" t="s">
        <v>379</v>
      </c>
      <c r="V27" s="73" t="s">
        <v>386</v>
      </c>
      <c r="W27" s="73"/>
      <c r="X27" s="73" t="s">
        <v>15</v>
      </c>
      <c r="Y27" s="73"/>
      <c r="Z27" s="73"/>
      <c r="AA27" s="73">
        <v>36971</v>
      </c>
      <c r="AB27" s="73">
        <v>20000</v>
      </c>
      <c r="AC27" s="73" t="s">
        <v>447</v>
      </c>
      <c r="AD27" s="73"/>
      <c r="AE27" s="73" t="s">
        <v>129</v>
      </c>
      <c r="AF27" s="73"/>
      <c r="AG27" s="73" t="s">
        <v>381</v>
      </c>
      <c r="AH27" s="73" t="s">
        <v>382</v>
      </c>
      <c r="AI27" s="73" t="s">
        <v>167</v>
      </c>
      <c r="AJ27" s="73" t="s">
        <v>78</v>
      </c>
      <c r="AK27" s="73"/>
      <c r="AL27" s="73"/>
      <c r="AM27" s="74" t="s">
        <v>457</v>
      </c>
      <c r="AN27" s="74">
        <v>13848539369</v>
      </c>
      <c r="AO27" s="74"/>
      <c r="AP27" s="74"/>
      <c r="AQ27" s="74"/>
      <c r="AR27" s="74"/>
      <c r="AS27" s="74"/>
      <c r="AT27" s="74"/>
      <c r="AU27" s="83"/>
      <c r="AV27" s="83"/>
      <c r="AW27" s="83" t="s">
        <v>622</v>
      </c>
      <c r="AX27" s="83"/>
      <c r="AY27" s="83" t="s">
        <v>379</v>
      </c>
      <c r="AZ27" s="83" t="s">
        <v>1080</v>
      </c>
      <c r="BA27" s="73" t="s">
        <v>386</v>
      </c>
      <c r="BB27" s="73"/>
      <c r="BC27" s="73"/>
      <c r="BD27" s="73"/>
      <c r="BE27" s="74" t="str">
        <f t="shared" si="3"/>
        <v>办结</v>
      </c>
      <c r="BF27" s="74" t="s">
        <v>379</v>
      </c>
      <c r="BG27" s="74" t="s">
        <v>387</v>
      </c>
      <c r="BH27" s="74" t="s">
        <v>389</v>
      </c>
      <c r="BI27" s="74" t="s">
        <v>394</v>
      </c>
      <c r="BJ27" s="74"/>
      <c r="BK27" s="74"/>
      <c r="BL27" s="74" t="s">
        <v>394</v>
      </c>
      <c r="BM27" s="74"/>
      <c r="BN27" s="74"/>
      <c r="BO27" s="73" t="s">
        <v>394</v>
      </c>
      <c r="BP27" s="73"/>
      <c r="BQ27" s="73"/>
      <c r="BR27" s="73" t="s">
        <v>394</v>
      </c>
      <c r="BS27" s="73"/>
      <c r="BT27" s="73"/>
      <c r="BU27" s="73" t="s">
        <v>394</v>
      </c>
      <c r="BV27" s="73"/>
      <c r="BW27" s="73"/>
      <c r="BX27" s="73" t="s">
        <v>394</v>
      </c>
      <c r="BY27" s="73"/>
      <c r="BZ27" s="73"/>
      <c r="CA27" s="73" t="s">
        <v>394</v>
      </c>
      <c r="CB27" s="73"/>
      <c r="CC27" s="73"/>
      <c r="CD27" s="73" t="s">
        <v>394</v>
      </c>
      <c r="CE27" s="74"/>
      <c r="CF27" s="74"/>
      <c r="CG27" s="112" t="s">
        <v>386</v>
      </c>
      <c r="CH27" s="112"/>
      <c r="CI27" s="112"/>
      <c r="CJ27" s="112"/>
      <c r="CK27" s="112"/>
      <c r="CM27" s="87">
        <f t="shared" si="4"/>
        <v>3.6971</v>
      </c>
      <c r="CN27" s="87">
        <f t="shared" si="5"/>
        <v>2</v>
      </c>
    </row>
    <row r="28" s="66" customFormat="1" ht="77.1" hidden="1" customHeight="1" spans="1:89">
      <c r="A28" s="73">
        <v>22</v>
      </c>
      <c r="B28" s="73" t="s">
        <v>1081</v>
      </c>
      <c r="C28" s="73" t="s">
        <v>1082</v>
      </c>
      <c r="D28" s="74" t="s">
        <v>396</v>
      </c>
      <c r="E28" s="73"/>
      <c r="F28" s="73"/>
      <c r="G28" s="73" t="s">
        <v>707</v>
      </c>
      <c r="H28" s="73" t="s">
        <v>1083</v>
      </c>
      <c r="I28" s="73"/>
      <c r="J28" s="73"/>
      <c r="K28" s="73">
        <v>202610</v>
      </c>
      <c r="L28" s="73" t="s">
        <v>14</v>
      </c>
      <c r="M28" s="73"/>
      <c r="N28" s="73"/>
      <c r="O28" s="73"/>
      <c r="P28" s="73" t="s">
        <v>433</v>
      </c>
      <c r="Q28" s="73" t="s">
        <v>434</v>
      </c>
      <c r="R28" s="73"/>
      <c r="S28" s="73"/>
      <c r="T28" s="74"/>
      <c r="U28" s="73" t="s">
        <v>379</v>
      </c>
      <c r="V28" s="73" t="s">
        <v>386</v>
      </c>
      <c r="W28" s="73"/>
      <c r="X28" s="73" t="s">
        <v>15</v>
      </c>
      <c r="Y28" s="73"/>
      <c r="Z28" s="73"/>
      <c r="AA28" s="73">
        <v>22519</v>
      </c>
      <c r="AB28" s="73">
        <v>20000</v>
      </c>
      <c r="AC28" s="73"/>
      <c r="AD28" s="73"/>
      <c r="AE28" s="73" t="s">
        <v>129</v>
      </c>
      <c r="AF28" s="73"/>
      <c r="AG28" s="73" t="s">
        <v>381</v>
      </c>
      <c r="AH28" s="73" t="s">
        <v>1084</v>
      </c>
      <c r="AI28" s="73" t="s">
        <v>1085</v>
      </c>
      <c r="AJ28" s="73"/>
      <c r="AK28" s="73"/>
      <c r="AL28" s="73"/>
      <c r="AM28" s="73"/>
      <c r="AN28" s="73"/>
      <c r="AO28" s="73"/>
      <c r="AP28" s="73"/>
      <c r="AQ28" s="73"/>
      <c r="AR28" s="74"/>
      <c r="AS28" s="74"/>
      <c r="AT28" s="73"/>
      <c r="AU28" s="83"/>
      <c r="AV28" s="83"/>
      <c r="AW28" s="83" t="s">
        <v>1084</v>
      </c>
      <c r="AX28" s="83"/>
      <c r="AY28" s="83" t="s">
        <v>379</v>
      </c>
      <c r="AZ28" s="83" t="s">
        <v>1084</v>
      </c>
      <c r="BA28" s="73"/>
      <c r="BB28" s="73"/>
      <c r="BC28" s="73"/>
      <c r="BD28" s="73"/>
      <c r="BE28" s="74" t="s">
        <v>488</v>
      </c>
      <c r="BF28" s="73" t="s">
        <v>379</v>
      </c>
      <c r="BG28" s="73"/>
      <c r="BH28" s="73"/>
      <c r="BI28" s="73" t="s">
        <v>394</v>
      </c>
      <c r="BJ28" s="73"/>
      <c r="BK28" s="73"/>
      <c r="BL28" s="73" t="s">
        <v>394</v>
      </c>
      <c r="BM28" s="73"/>
      <c r="BN28" s="73"/>
      <c r="BO28" s="74" t="s">
        <v>394</v>
      </c>
      <c r="BP28" s="73"/>
      <c r="BQ28" s="73"/>
      <c r="BR28" s="74" t="s">
        <v>394</v>
      </c>
      <c r="BS28" s="73"/>
      <c r="BT28" s="73"/>
      <c r="BU28" s="74" t="s">
        <v>394</v>
      </c>
      <c r="BV28" s="73"/>
      <c r="BW28" s="73"/>
      <c r="BX28" s="74" t="s">
        <v>394</v>
      </c>
      <c r="BY28" s="73"/>
      <c r="BZ28" s="73"/>
      <c r="CA28" s="74" t="s">
        <v>394</v>
      </c>
      <c r="CB28" s="73"/>
      <c r="CC28" s="73"/>
      <c r="CD28" s="74" t="s">
        <v>394</v>
      </c>
      <c r="CE28" s="73"/>
      <c r="CF28" s="73"/>
      <c r="CG28" s="111"/>
      <c r="CH28" s="111"/>
      <c r="CI28" s="111"/>
      <c r="CJ28" s="111"/>
      <c r="CK28" s="111"/>
    </row>
    <row r="29" s="66" customFormat="1" ht="77.1" hidden="1" customHeight="1" spans="1:89">
      <c r="A29" s="73">
        <v>23</v>
      </c>
      <c r="B29" s="73" t="s">
        <v>170</v>
      </c>
      <c r="C29" s="73" t="s">
        <v>628</v>
      </c>
      <c r="D29" s="74" t="s">
        <v>396</v>
      </c>
      <c r="E29" s="73"/>
      <c r="F29" s="73"/>
      <c r="G29" s="73" t="s">
        <v>707</v>
      </c>
      <c r="H29" s="73" t="s">
        <v>37</v>
      </c>
      <c r="I29" s="73"/>
      <c r="J29" s="73"/>
      <c r="K29" s="73">
        <v>202410</v>
      </c>
      <c r="L29" s="73" t="s">
        <v>14</v>
      </c>
      <c r="M29" s="73"/>
      <c r="N29" s="73"/>
      <c r="O29" s="73"/>
      <c r="P29" s="73" t="s">
        <v>433</v>
      </c>
      <c r="Q29" s="73" t="s">
        <v>434</v>
      </c>
      <c r="R29" s="73"/>
      <c r="S29" s="73"/>
      <c r="T29" s="74" t="s">
        <v>435</v>
      </c>
      <c r="U29" s="73" t="s">
        <v>379</v>
      </c>
      <c r="V29" s="73" t="s">
        <v>379</v>
      </c>
      <c r="W29" s="73"/>
      <c r="X29" s="73" t="s">
        <v>15</v>
      </c>
      <c r="Y29" s="73"/>
      <c r="Z29" s="73"/>
      <c r="AA29" s="73">
        <v>20775</v>
      </c>
      <c r="AB29" s="73">
        <v>16600</v>
      </c>
      <c r="AC29" s="73"/>
      <c r="AD29" s="73"/>
      <c r="AE29" s="73" t="s">
        <v>129</v>
      </c>
      <c r="AF29" s="73"/>
      <c r="AG29" s="73" t="s">
        <v>381</v>
      </c>
      <c r="AH29" s="73" t="s">
        <v>629</v>
      </c>
      <c r="AI29" s="73" t="s">
        <v>171</v>
      </c>
      <c r="AJ29" s="73"/>
      <c r="AK29" s="73"/>
      <c r="AL29" s="73"/>
      <c r="AM29" s="73"/>
      <c r="AN29" s="73"/>
      <c r="AO29" s="73"/>
      <c r="AP29" s="73"/>
      <c r="AQ29" s="73"/>
      <c r="AR29" s="74"/>
      <c r="AS29" s="74"/>
      <c r="AT29" s="73"/>
      <c r="AU29" s="83"/>
      <c r="AV29" s="83"/>
      <c r="AW29" s="83" t="s">
        <v>629</v>
      </c>
      <c r="AX29" s="83"/>
      <c r="AY29" s="83" t="s">
        <v>379</v>
      </c>
      <c r="AZ29" s="83" t="s">
        <v>629</v>
      </c>
      <c r="BA29" s="73"/>
      <c r="BB29" s="73"/>
      <c r="BC29" s="73"/>
      <c r="BD29" s="73"/>
      <c r="BE29" s="74" t="s">
        <v>488</v>
      </c>
      <c r="BF29" s="73" t="s">
        <v>379</v>
      </c>
      <c r="BG29" s="73"/>
      <c r="BH29" s="73"/>
      <c r="BI29" s="73" t="s">
        <v>394</v>
      </c>
      <c r="BJ29" s="73"/>
      <c r="BK29" s="73"/>
      <c r="BL29" s="73" t="s">
        <v>394</v>
      </c>
      <c r="BM29" s="73"/>
      <c r="BN29" s="73"/>
      <c r="BO29" s="74" t="s">
        <v>394</v>
      </c>
      <c r="BP29" s="73"/>
      <c r="BQ29" s="73"/>
      <c r="BR29" s="74" t="s">
        <v>394</v>
      </c>
      <c r="BS29" s="73"/>
      <c r="BT29" s="73"/>
      <c r="BU29" s="74" t="s">
        <v>394</v>
      </c>
      <c r="BV29" s="73"/>
      <c r="BW29" s="73"/>
      <c r="BX29" s="74" t="s">
        <v>394</v>
      </c>
      <c r="BY29" s="73"/>
      <c r="BZ29" s="73"/>
      <c r="CA29" s="74" t="s">
        <v>394</v>
      </c>
      <c r="CB29" s="73"/>
      <c r="CC29" s="73"/>
      <c r="CD29" s="74" t="s">
        <v>394</v>
      </c>
      <c r="CE29" s="73"/>
      <c r="CF29" s="73"/>
      <c r="CG29" s="111"/>
      <c r="CH29" s="111"/>
      <c r="CI29" s="111"/>
      <c r="CJ29" s="111"/>
      <c r="CK29" s="111"/>
    </row>
    <row r="30" s="66" customFormat="1" ht="77.1" hidden="1" customHeight="1" spans="1:92">
      <c r="A30" s="73">
        <v>24</v>
      </c>
      <c r="B30" s="73" t="s">
        <v>47</v>
      </c>
      <c r="C30" s="74" t="s">
        <v>450</v>
      </c>
      <c r="D30" s="74" t="s">
        <v>396</v>
      </c>
      <c r="E30" s="73" t="s">
        <v>1051</v>
      </c>
      <c r="F30" s="73" t="s">
        <v>397</v>
      </c>
      <c r="G30" s="73" t="s">
        <v>707</v>
      </c>
      <c r="H30" s="73" t="s">
        <v>13</v>
      </c>
      <c r="I30" s="73">
        <v>202210</v>
      </c>
      <c r="J30" s="73">
        <v>202401</v>
      </c>
      <c r="K30" s="73">
        <v>202411</v>
      </c>
      <c r="L30" s="73" t="s">
        <v>14</v>
      </c>
      <c r="M30" s="73"/>
      <c r="N30" s="73" t="s">
        <v>379</v>
      </c>
      <c r="O30" s="73"/>
      <c r="P30" s="73" t="s">
        <v>433</v>
      </c>
      <c r="Q30" s="73" t="s">
        <v>434</v>
      </c>
      <c r="R30" s="73"/>
      <c r="S30" s="73"/>
      <c r="T30" s="73" t="s">
        <v>435</v>
      </c>
      <c r="U30" s="73" t="s">
        <v>379</v>
      </c>
      <c r="V30" s="73" t="s">
        <v>379</v>
      </c>
      <c r="W30" s="73"/>
      <c r="X30" s="73" t="s">
        <v>15</v>
      </c>
      <c r="Y30" s="73"/>
      <c r="Z30" s="73"/>
      <c r="AA30" s="73">
        <v>38396.01</v>
      </c>
      <c r="AB30" s="73">
        <v>15000</v>
      </c>
      <c r="AC30" s="73" t="s">
        <v>447</v>
      </c>
      <c r="AD30" s="73"/>
      <c r="AE30" s="73" t="s">
        <v>16</v>
      </c>
      <c r="AF30" s="73"/>
      <c r="AG30" s="73" t="s">
        <v>381</v>
      </c>
      <c r="AH30" s="73" t="s">
        <v>382</v>
      </c>
      <c r="AI30" s="73" t="s">
        <v>48</v>
      </c>
      <c r="AJ30" s="73" t="s">
        <v>49</v>
      </c>
      <c r="AK30" s="73"/>
      <c r="AL30" s="73"/>
      <c r="AM30" s="74" t="s">
        <v>451</v>
      </c>
      <c r="AN30" s="74">
        <v>13694723988</v>
      </c>
      <c r="AO30" s="74"/>
      <c r="AP30" s="74"/>
      <c r="AQ30" s="74"/>
      <c r="AR30" s="74"/>
      <c r="AS30" s="74"/>
      <c r="AT30" s="74"/>
      <c r="AU30" s="74"/>
      <c r="AV30" s="74"/>
      <c r="AW30" s="74"/>
      <c r="AX30" s="74"/>
      <c r="AY30" s="74" t="s">
        <v>379</v>
      </c>
      <c r="AZ30" s="74" t="s">
        <v>1086</v>
      </c>
      <c r="BA30" s="73" t="s">
        <v>386</v>
      </c>
      <c r="BB30" s="73"/>
      <c r="BC30" s="73"/>
      <c r="BD30" s="73"/>
      <c r="BE30" s="74" t="str">
        <f t="shared" ref="BE30:BE32" si="6">IF(OR(BF30="是",BF30="无需办理"),IF(OR(BI30="是",BI30="无需办理"),IF(OR(BL30="是",BL30="无需办理"),IF(OR(BO30="是",BO30="无需办理"),IF(OR(BR30="是",BR30="无需办理"),IF(OR(BU30="是",BU30="无需办理"),IF(OR(BX30="是",BX30="无需办理"),IF(OR(CA30="是",CA30="无需办理"),IF(OR(CD30="是",CD30="无需办理"),"办结",""),""),""),""),""),""),""),""),"")</f>
        <v>办结</v>
      </c>
      <c r="BF30" s="74" t="s">
        <v>379</v>
      </c>
      <c r="BG30" s="74" t="s">
        <v>387</v>
      </c>
      <c r="BH30" s="74" t="s">
        <v>389</v>
      </c>
      <c r="BI30" s="74" t="s">
        <v>394</v>
      </c>
      <c r="BJ30" s="74"/>
      <c r="BK30" s="74"/>
      <c r="BL30" s="74" t="s">
        <v>394</v>
      </c>
      <c r="BM30" s="74"/>
      <c r="BN30" s="74"/>
      <c r="BO30" s="74" t="s">
        <v>379</v>
      </c>
      <c r="BP30" s="74" t="s">
        <v>387</v>
      </c>
      <c r="BQ30" s="74" t="s">
        <v>389</v>
      </c>
      <c r="BR30" s="74" t="s">
        <v>379</v>
      </c>
      <c r="BS30" s="74" t="s">
        <v>387</v>
      </c>
      <c r="BT30" s="74" t="s">
        <v>389</v>
      </c>
      <c r="BU30" s="74" t="s">
        <v>394</v>
      </c>
      <c r="BV30" s="74"/>
      <c r="BW30" s="74"/>
      <c r="BX30" s="74" t="s">
        <v>394</v>
      </c>
      <c r="BY30" s="74"/>
      <c r="BZ30" s="74"/>
      <c r="CA30" s="74" t="s">
        <v>394</v>
      </c>
      <c r="CB30" s="74"/>
      <c r="CC30" s="74"/>
      <c r="CD30" s="74" t="s">
        <v>394</v>
      </c>
      <c r="CE30" s="74"/>
      <c r="CF30" s="74"/>
      <c r="CG30" s="66" t="s">
        <v>386</v>
      </c>
      <c r="CM30" s="87">
        <f t="shared" si="4"/>
        <v>3.839601</v>
      </c>
      <c r="CN30" s="87">
        <f t="shared" si="5"/>
        <v>1.5</v>
      </c>
    </row>
    <row r="31" s="66" customFormat="1" ht="77.1" hidden="1" customHeight="1" spans="1:92">
      <c r="A31" s="73">
        <v>25</v>
      </c>
      <c r="B31" s="73" t="s">
        <v>929</v>
      </c>
      <c r="C31" s="74" t="s">
        <v>930</v>
      </c>
      <c r="D31" s="74" t="s">
        <v>396</v>
      </c>
      <c r="E31" s="73" t="s">
        <v>1051</v>
      </c>
      <c r="F31" s="73" t="s">
        <v>397</v>
      </c>
      <c r="G31" s="73" t="s">
        <v>707</v>
      </c>
      <c r="H31" s="73" t="s">
        <v>13</v>
      </c>
      <c r="I31" s="73">
        <v>202303</v>
      </c>
      <c r="J31" s="73">
        <v>202401</v>
      </c>
      <c r="K31" s="73">
        <v>202410</v>
      </c>
      <c r="L31" s="73" t="s">
        <v>14</v>
      </c>
      <c r="M31" s="73"/>
      <c r="N31" s="73" t="s">
        <v>379</v>
      </c>
      <c r="O31" s="73"/>
      <c r="P31" s="73" t="s">
        <v>433</v>
      </c>
      <c r="Q31" s="73" t="s">
        <v>434</v>
      </c>
      <c r="R31" s="73"/>
      <c r="S31" s="73"/>
      <c r="T31" s="73" t="s">
        <v>435</v>
      </c>
      <c r="U31" s="73" t="s">
        <v>379</v>
      </c>
      <c r="V31" s="73" t="s">
        <v>386</v>
      </c>
      <c r="W31" s="73"/>
      <c r="X31" s="73" t="s">
        <v>15</v>
      </c>
      <c r="Y31" s="73"/>
      <c r="Z31" s="73"/>
      <c r="AA31" s="73">
        <v>28500</v>
      </c>
      <c r="AB31" s="73">
        <v>15000</v>
      </c>
      <c r="AC31" s="73" t="s">
        <v>447</v>
      </c>
      <c r="AD31" s="73"/>
      <c r="AE31" s="73" t="s">
        <v>16</v>
      </c>
      <c r="AF31" s="73"/>
      <c r="AG31" s="73" t="s">
        <v>569</v>
      </c>
      <c r="AH31" s="73" t="s">
        <v>382</v>
      </c>
      <c r="AI31" s="73" t="s">
        <v>90</v>
      </c>
      <c r="AJ31" s="73" t="s">
        <v>78</v>
      </c>
      <c r="AK31" s="73"/>
      <c r="AL31" s="73"/>
      <c r="AM31" s="74" t="s">
        <v>457</v>
      </c>
      <c r="AN31" s="74">
        <v>13848539369</v>
      </c>
      <c r="AO31" s="74"/>
      <c r="AP31" s="74"/>
      <c r="AQ31" s="74"/>
      <c r="AR31" s="74"/>
      <c r="AS31" s="74"/>
      <c r="AT31" s="74"/>
      <c r="AU31" s="74"/>
      <c r="AV31" s="74"/>
      <c r="AW31" s="74"/>
      <c r="AX31" s="74"/>
      <c r="AY31" s="74" t="s">
        <v>386</v>
      </c>
      <c r="AZ31" s="74" t="s">
        <v>1087</v>
      </c>
      <c r="BA31" s="73" t="s">
        <v>386</v>
      </c>
      <c r="BB31" s="73"/>
      <c r="BC31" s="73"/>
      <c r="BD31" s="73"/>
      <c r="BE31" s="74" t="str">
        <f t="shared" si="6"/>
        <v>办结</v>
      </c>
      <c r="BF31" s="74" t="s">
        <v>379</v>
      </c>
      <c r="BG31" s="74" t="s">
        <v>387</v>
      </c>
      <c r="BH31" s="74" t="s">
        <v>389</v>
      </c>
      <c r="BI31" s="74" t="s">
        <v>394</v>
      </c>
      <c r="BJ31" s="74"/>
      <c r="BK31" s="74"/>
      <c r="BL31" s="74" t="s">
        <v>394</v>
      </c>
      <c r="BM31" s="74"/>
      <c r="BN31" s="74"/>
      <c r="BO31" s="74" t="s">
        <v>394</v>
      </c>
      <c r="BP31" s="74"/>
      <c r="BQ31" s="74"/>
      <c r="BR31" s="74" t="s">
        <v>394</v>
      </c>
      <c r="BS31" s="74"/>
      <c r="BT31" s="74"/>
      <c r="BU31" s="74" t="s">
        <v>394</v>
      </c>
      <c r="BV31" s="74"/>
      <c r="BW31" s="74"/>
      <c r="BX31" s="74" t="s">
        <v>394</v>
      </c>
      <c r="BY31" s="74"/>
      <c r="BZ31" s="74"/>
      <c r="CA31" s="74" t="s">
        <v>394</v>
      </c>
      <c r="CB31" s="74"/>
      <c r="CC31" s="74"/>
      <c r="CD31" s="74" t="s">
        <v>394</v>
      </c>
      <c r="CE31" s="74"/>
      <c r="CF31" s="74"/>
      <c r="CG31" s="66" t="s">
        <v>932</v>
      </c>
      <c r="CM31" s="87">
        <f t="shared" si="4"/>
        <v>2.85</v>
      </c>
      <c r="CN31" s="87">
        <f t="shared" si="5"/>
        <v>1.5</v>
      </c>
    </row>
    <row r="32" s="66" customFormat="1" ht="77.1" hidden="1" customHeight="1" spans="1:92">
      <c r="A32" s="73">
        <v>26</v>
      </c>
      <c r="B32" s="73" t="s">
        <v>43</v>
      </c>
      <c r="C32" s="74" t="s">
        <v>444</v>
      </c>
      <c r="D32" s="74" t="s">
        <v>396</v>
      </c>
      <c r="E32" s="73" t="s">
        <v>1051</v>
      </c>
      <c r="F32" s="73" t="s">
        <v>397</v>
      </c>
      <c r="G32" s="73" t="s">
        <v>707</v>
      </c>
      <c r="H32" s="73" t="s">
        <v>44</v>
      </c>
      <c r="I32" s="73">
        <v>202301</v>
      </c>
      <c r="J32" s="73">
        <v>202401</v>
      </c>
      <c r="K32" s="73">
        <v>202410</v>
      </c>
      <c r="L32" s="73" t="s">
        <v>14</v>
      </c>
      <c r="M32" s="73"/>
      <c r="N32" s="73" t="s">
        <v>379</v>
      </c>
      <c r="O32" s="73"/>
      <c r="P32" s="73" t="s">
        <v>433</v>
      </c>
      <c r="Q32" s="73" t="s">
        <v>445</v>
      </c>
      <c r="R32" s="73" t="s">
        <v>379</v>
      </c>
      <c r="S32" s="73"/>
      <c r="T32" s="73" t="s">
        <v>446</v>
      </c>
      <c r="U32" s="73" t="s">
        <v>379</v>
      </c>
      <c r="V32" s="73" t="s">
        <v>379</v>
      </c>
      <c r="W32" s="73"/>
      <c r="X32" s="73" t="s">
        <v>15</v>
      </c>
      <c r="Y32" s="73"/>
      <c r="Z32" s="73"/>
      <c r="AA32" s="73">
        <v>47914.96</v>
      </c>
      <c r="AB32" s="73">
        <v>15000</v>
      </c>
      <c r="AC32" s="73" t="s">
        <v>447</v>
      </c>
      <c r="AD32" s="73"/>
      <c r="AE32" s="73" t="s">
        <v>16</v>
      </c>
      <c r="AF32" s="73"/>
      <c r="AG32" s="73" t="s">
        <v>381</v>
      </c>
      <c r="AH32" s="73" t="s">
        <v>382</v>
      </c>
      <c r="AI32" s="73" t="s">
        <v>45</v>
      </c>
      <c r="AJ32" s="73" t="s">
        <v>46</v>
      </c>
      <c r="AK32" s="73"/>
      <c r="AL32" s="73"/>
      <c r="AM32" s="74" t="s">
        <v>448</v>
      </c>
      <c r="AN32" s="74">
        <v>18686114370</v>
      </c>
      <c r="AO32" s="74"/>
      <c r="AP32" s="74"/>
      <c r="AQ32" s="74"/>
      <c r="AR32" s="74"/>
      <c r="AS32" s="74"/>
      <c r="AT32" s="74"/>
      <c r="AU32" s="74"/>
      <c r="AV32" s="74"/>
      <c r="AW32" s="74"/>
      <c r="AX32" s="74"/>
      <c r="AY32" s="74" t="s">
        <v>379</v>
      </c>
      <c r="AZ32" s="74" t="s">
        <v>1088</v>
      </c>
      <c r="BA32" s="73" t="s">
        <v>386</v>
      </c>
      <c r="BB32" s="73"/>
      <c r="BC32" s="73"/>
      <c r="BD32" s="73"/>
      <c r="BE32" s="74" t="str">
        <f t="shared" si="6"/>
        <v>办结</v>
      </c>
      <c r="BF32" s="74" t="s">
        <v>379</v>
      </c>
      <c r="BG32" s="74" t="s">
        <v>387</v>
      </c>
      <c r="BH32" s="74" t="s">
        <v>389</v>
      </c>
      <c r="BI32" s="74" t="s">
        <v>394</v>
      </c>
      <c r="BJ32" s="74"/>
      <c r="BK32" s="74"/>
      <c r="BL32" s="74" t="s">
        <v>394</v>
      </c>
      <c r="BM32" s="74"/>
      <c r="BN32" s="74"/>
      <c r="BO32" s="74" t="s">
        <v>379</v>
      </c>
      <c r="BP32" s="74" t="s">
        <v>387</v>
      </c>
      <c r="BQ32" s="74" t="s">
        <v>389</v>
      </c>
      <c r="BR32" s="74" t="s">
        <v>379</v>
      </c>
      <c r="BS32" s="74" t="s">
        <v>387</v>
      </c>
      <c r="BT32" s="74" t="s">
        <v>389</v>
      </c>
      <c r="BU32" s="74" t="s">
        <v>394</v>
      </c>
      <c r="BV32" s="74"/>
      <c r="BW32" s="74"/>
      <c r="BX32" s="74" t="s">
        <v>394</v>
      </c>
      <c r="BY32" s="74"/>
      <c r="BZ32" s="74"/>
      <c r="CA32" s="74" t="s">
        <v>394</v>
      </c>
      <c r="CB32" s="74"/>
      <c r="CC32" s="74"/>
      <c r="CD32" s="74" t="s">
        <v>394</v>
      </c>
      <c r="CE32" s="74"/>
      <c r="CF32" s="74"/>
      <c r="CG32" s="66" t="s">
        <v>386</v>
      </c>
      <c r="CM32" s="87">
        <f t="shared" si="4"/>
        <v>4.791496</v>
      </c>
      <c r="CN32" s="87">
        <f t="shared" si="5"/>
        <v>1.5</v>
      </c>
    </row>
    <row r="33" s="66" customFormat="1" ht="77.1" hidden="1" customHeight="1" spans="1:89">
      <c r="A33" s="73">
        <v>27</v>
      </c>
      <c r="B33" s="73" t="s">
        <v>172</v>
      </c>
      <c r="C33" s="73" t="s">
        <v>630</v>
      </c>
      <c r="D33" s="74" t="s">
        <v>396</v>
      </c>
      <c r="E33" s="73"/>
      <c r="F33" s="73"/>
      <c r="G33" s="73" t="s">
        <v>707</v>
      </c>
      <c r="H33" s="73" t="s">
        <v>37</v>
      </c>
      <c r="I33" s="73"/>
      <c r="J33" s="73"/>
      <c r="K33" s="73">
        <v>202410</v>
      </c>
      <c r="L33" s="73" t="s">
        <v>14</v>
      </c>
      <c r="M33" s="73"/>
      <c r="N33" s="73"/>
      <c r="O33" s="73"/>
      <c r="P33" s="73" t="s">
        <v>433</v>
      </c>
      <c r="Q33" s="73" t="s">
        <v>434</v>
      </c>
      <c r="R33" s="73"/>
      <c r="S33" s="73"/>
      <c r="T33" s="74" t="s">
        <v>435</v>
      </c>
      <c r="U33" s="73" t="s">
        <v>379</v>
      </c>
      <c r="V33" s="73" t="s">
        <v>379</v>
      </c>
      <c r="W33" s="73"/>
      <c r="X33" s="73" t="s">
        <v>15</v>
      </c>
      <c r="Y33" s="73"/>
      <c r="Z33" s="73"/>
      <c r="AA33" s="73">
        <v>20600</v>
      </c>
      <c r="AB33" s="73">
        <v>15000</v>
      </c>
      <c r="AC33" s="73"/>
      <c r="AD33" s="73"/>
      <c r="AE33" s="73" t="s">
        <v>129</v>
      </c>
      <c r="AF33" s="73"/>
      <c r="AG33" s="73" t="s">
        <v>381</v>
      </c>
      <c r="AH33" s="73" t="s">
        <v>631</v>
      </c>
      <c r="AI33" s="73" t="s">
        <v>173</v>
      </c>
      <c r="AJ33" s="73"/>
      <c r="AK33" s="73"/>
      <c r="AL33" s="73"/>
      <c r="AM33" s="73"/>
      <c r="AN33" s="73"/>
      <c r="AO33" s="73"/>
      <c r="AP33" s="73"/>
      <c r="AQ33" s="73"/>
      <c r="AR33" s="74"/>
      <c r="AS33" s="74"/>
      <c r="AT33" s="73"/>
      <c r="AU33" s="83"/>
      <c r="AV33" s="83"/>
      <c r="AW33" s="83" t="s">
        <v>631</v>
      </c>
      <c r="AX33" s="83"/>
      <c r="AY33" s="83" t="s">
        <v>379</v>
      </c>
      <c r="AZ33" s="83" t="s">
        <v>631</v>
      </c>
      <c r="BA33" s="73"/>
      <c r="BB33" s="73"/>
      <c r="BC33" s="73"/>
      <c r="BD33" s="73"/>
      <c r="BE33" s="74" t="s">
        <v>488</v>
      </c>
      <c r="BF33" s="73" t="s">
        <v>379</v>
      </c>
      <c r="BG33" s="73"/>
      <c r="BH33" s="73"/>
      <c r="BI33" s="73" t="s">
        <v>394</v>
      </c>
      <c r="BJ33" s="73"/>
      <c r="BK33" s="73"/>
      <c r="BL33" s="73" t="s">
        <v>394</v>
      </c>
      <c r="BM33" s="73"/>
      <c r="BN33" s="73"/>
      <c r="BO33" s="74" t="s">
        <v>394</v>
      </c>
      <c r="BP33" s="73"/>
      <c r="BQ33" s="73"/>
      <c r="BR33" s="74" t="s">
        <v>394</v>
      </c>
      <c r="BS33" s="73"/>
      <c r="BT33" s="73"/>
      <c r="BU33" s="74" t="s">
        <v>394</v>
      </c>
      <c r="BV33" s="73"/>
      <c r="BW33" s="73"/>
      <c r="BX33" s="74" t="s">
        <v>394</v>
      </c>
      <c r="BY33" s="73"/>
      <c r="BZ33" s="73"/>
      <c r="CA33" s="74" t="s">
        <v>394</v>
      </c>
      <c r="CB33" s="73"/>
      <c r="CC33" s="73"/>
      <c r="CD33" s="74" t="s">
        <v>394</v>
      </c>
      <c r="CE33" s="73"/>
      <c r="CF33" s="73"/>
      <c r="CG33" s="88"/>
      <c r="CH33" s="88"/>
      <c r="CI33" s="88"/>
      <c r="CJ33" s="88"/>
      <c r="CK33" s="88"/>
    </row>
    <row r="34" s="66" customFormat="1" ht="77.1" hidden="1" customHeight="1" spans="1:89">
      <c r="A34" s="73">
        <v>28</v>
      </c>
      <c r="B34" s="73" t="s">
        <v>174</v>
      </c>
      <c r="C34" s="73" t="s">
        <v>632</v>
      </c>
      <c r="D34" s="74" t="s">
        <v>396</v>
      </c>
      <c r="E34" s="73"/>
      <c r="F34" s="73"/>
      <c r="G34" s="73" t="s">
        <v>707</v>
      </c>
      <c r="H34" s="73" t="s">
        <v>175</v>
      </c>
      <c r="I34" s="73"/>
      <c r="J34" s="73"/>
      <c r="K34" s="73">
        <v>202410</v>
      </c>
      <c r="L34" s="73" t="s">
        <v>14</v>
      </c>
      <c r="M34" s="73"/>
      <c r="N34" s="73"/>
      <c r="O34" s="73"/>
      <c r="P34" s="73" t="s">
        <v>433</v>
      </c>
      <c r="Q34" s="73" t="s">
        <v>434</v>
      </c>
      <c r="R34" s="73"/>
      <c r="S34" s="73"/>
      <c r="T34" s="74" t="s">
        <v>435</v>
      </c>
      <c r="U34" s="73" t="s">
        <v>379</v>
      </c>
      <c r="V34" s="73" t="s">
        <v>379</v>
      </c>
      <c r="W34" s="73"/>
      <c r="X34" s="73" t="s">
        <v>15</v>
      </c>
      <c r="Y34" s="73"/>
      <c r="Z34" s="73"/>
      <c r="AA34" s="73">
        <v>18795</v>
      </c>
      <c r="AB34" s="73">
        <v>15000</v>
      </c>
      <c r="AC34" s="73"/>
      <c r="AD34" s="73"/>
      <c r="AE34" s="73" t="s">
        <v>129</v>
      </c>
      <c r="AF34" s="73"/>
      <c r="AG34" s="73" t="s">
        <v>381</v>
      </c>
      <c r="AH34" s="73" t="s">
        <v>633</v>
      </c>
      <c r="AI34" s="73" t="s">
        <v>176</v>
      </c>
      <c r="AJ34" s="73"/>
      <c r="AK34" s="73"/>
      <c r="AL34" s="73"/>
      <c r="AM34" s="73"/>
      <c r="AN34" s="73"/>
      <c r="AO34" s="73"/>
      <c r="AP34" s="73"/>
      <c r="AQ34" s="73"/>
      <c r="AR34" s="74"/>
      <c r="AS34" s="74"/>
      <c r="AT34" s="73"/>
      <c r="AU34" s="83"/>
      <c r="AV34" s="83"/>
      <c r="AW34" s="83" t="s">
        <v>633</v>
      </c>
      <c r="AX34" s="83"/>
      <c r="AY34" s="83" t="s">
        <v>379</v>
      </c>
      <c r="AZ34" s="83" t="s">
        <v>633</v>
      </c>
      <c r="BA34" s="73"/>
      <c r="BB34" s="73"/>
      <c r="BC34" s="73"/>
      <c r="BD34" s="73"/>
      <c r="BE34" s="74" t="s">
        <v>488</v>
      </c>
      <c r="BF34" s="73" t="s">
        <v>379</v>
      </c>
      <c r="BG34" s="73"/>
      <c r="BH34" s="73"/>
      <c r="BI34" s="73" t="s">
        <v>394</v>
      </c>
      <c r="BJ34" s="73"/>
      <c r="BK34" s="73"/>
      <c r="BL34" s="73" t="s">
        <v>394</v>
      </c>
      <c r="BM34" s="73"/>
      <c r="BN34" s="73"/>
      <c r="BO34" s="74" t="s">
        <v>394</v>
      </c>
      <c r="BP34" s="73"/>
      <c r="BQ34" s="73"/>
      <c r="BR34" s="74" t="s">
        <v>394</v>
      </c>
      <c r="BS34" s="73"/>
      <c r="BT34" s="73"/>
      <c r="BU34" s="74" t="s">
        <v>394</v>
      </c>
      <c r="BV34" s="73"/>
      <c r="BW34" s="73"/>
      <c r="BX34" s="74" t="s">
        <v>394</v>
      </c>
      <c r="BY34" s="73"/>
      <c r="BZ34" s="73"/>
      <c r="CA34" s="74" t="s">
        <v>394</v>
      </c>
      <c r="CB34" s="73"/>
      <c r="CC34" s="73"/>
      <c r="CD34" s="74" t="s">
        <v>394</v>
      </c>
      <c r="CE34" s="73"/>
      <c r="CF34" s="73"/>
      <c r="CG34" s="88"/>
      <c r="CH34" s="88"/>
      <c r="CI34" s="88"/>
      <c r="CJ34" s="88"/>
      <c r="CK34" s="88"/>
    </row>
    <row r="35" s="66" customFormat="1" ht="77.1" hidden="1" customHeight="1" spans="1:89">
      <c r="A35" s="73">
        <v>29</v>
      </c>
      <c r="B35" s="73" t="s">
        <v>1089</v>
      </c>
      <c r="C35" s="73" t="s">
        <v>614</v>
      </c>
      <c r="D35" s="74" t="s">
        <v>396</v>
      </c>
      <c r="E35" s="73"/>
      <c r="F35" s="73"/>
      <c r="G35" s="73" t="s">
        <v>707</v>
      </c>
      <c r="H35" s="73" t="s">
        <v>128</v>
      </c>
      <c r="I35" s="73"/>
      <c r="J35" s="73"/>
      <c r="K35" s="73">
        <v>202610</v>
      </c>
      <c r="L35" s="73" t="s">
        <v>14</v>
      </c>
      <c r="M35" s="73"/>
      <c r="N35" s="73"/>
      <c r="O35" s="73"/>
      <c r="P35" s="73" t="s">
        <v>433</v>
      </c>
      <c r="Q35" s="73" t="s">
        <v>434</v>
      </c>
      <c r="R35" s="73"/>
      <c r="S35" s="73"/>
      <c r="T35" s="74"/>
      <c r="U35" s="73" t="s">
        <v>379</v>
      </c>
      <c r="V35" s="73" t="s">
        <v>386</v>
      </c>
      <c r="W35" s="73"/>
      <c r="X35" s="73" t="s">
        <v>15</v>
      </c>
      <c r="Y35" s="73"/>
      <c r="Z35" s="73"/>
      <c r="AA35" s="73">
        <v>17100</v>
      </c>
      <c r="AB35" s="73">
        <v>14000</v>
      </c>
      <c r="AC35" s="73"/>
      <c r="AD35" s="73"/>
      <c r="AE35" s="73" t="s">
        <v>129</v>
      </c>
      <c r="AF35" s="73"/>
      <c r="AG35" s="73" t="s">
        <v>569</v>
      </c>
      <c r="AH35" s="73" t="s">
        <v>648</v>
      </c>
      <c r="AI35" s="73" t="s">
        <v>1090</v>
      </c>
      <c r="AJ35" s="73"/>
      <c r="AK35" s="73"/>
      <c r="AL35" s="73"/>
      <c r="AM35" s="73"/>
      <c r="AN35" s="73"/>
      <c r="AO35" s="73"/>
      <c r="AP35" s="73"/>
      <c r="AQ35" s="73"/>
      <c r="AR35" s="74"/>
      <c r="AS35" s="74"/>
      <c r="AT35" s="73"/>
      <c r="AU35" s="83"/>
      <c r="AV35" s="83"/>
      <c r="AW35" s="83" t="s">
        <v>648</v>
      </c>
      <c r="AX35" s="83"/>
      <c r="AY35" s="83" t="s">
        <v>386</v>
      </c>
      <c r="AZ35" s="83" t="s">
        <v>648</v>
      </c>
      <c r="BA35" s="73"/>
      <c r="BB35" s="73"/>
      <c r="BC35" s="73"/>
      <c r="BD35" s="73"/>
      <c r="BE35" s="74"/>
      <c r="BF35" s="73" t="s">
        <v>386</v>
      </c>
      <c r="BG35" s="73"/>
      <c r="BH35" s="73"/>
      <c r="BI35" s="73" t="s">
        <v>394</v>
      </c>
      <c r="BJ35" s="73"/>
      <c r="BK35" s="73"/>
      <c r="BL35" s="73" t="s">
        <v>394</v>
      </c>
      <c r="BM35" s="73"/>
      <c r="BN35" s="73"/>
      <c r="BO35" s="74" t="s">
        <v>394</v>
      </c>
      <c r="BP35" s="73"/>
      <c r="BQ35" s="73"/>
      <c r="BR35" s="74" t="s">
        <v>394</v>
      </c>
      <c r="BS35" s="73"/>
      <c r="BT35" s="73"/>
      <c r="BU35" s="74" t="s">
        <v>394</v>
      </c>
      <c r="BV35" s="73"/>
      <c r="BW35" s="73"/>
      <c r="BX35" s="74" t="s">
        <v>394</v>
      </c>
      <c r="BY35" s="73"/>
      <c r="BZ35" s="73"/>
      <c r="CA35" s="74" t="s">
        <v>394</v>
      </c>
      <c r="CB35" s="73"/>
      <c r="CC35" s="73"/>
      <c r="CD35" s="74" t="s">
        <v>394</v>
      </c>
      <c r="CE35" s="73"/>
      <c r="CF35" s="73"/>
      <c r="CG35" s="88"/>
      <c r="CH35" s="88"/>
      <c r="CI35" s="88"/>
      <c r="CJ35" s="88"/>
      <c r="CK35" s="88"/>
    </row>
    <row r="36" s="66" customFormat="1" ht="132.95" hidden="1" customHeight="1" spans="1:85">
      <c r="A36" s="73">
        <v>30</v>
      </c>
      <c r="B36" s="73" t="s">
        <v>60</v>
      </c>
      <c r="C36" s="74" t="s">
        <v>470</v>
      </c>
      <c r="D36" s="74" t="s">
        <v>396</v>
      </c>
      <c r="E36" s="73" t="s">
        <v>1051</v>
      </c>
      <c r="F36" s="73" t="s">
        <v>397</v>
      </c>
      <c r="G36" s="73" t="s">
        <v>707</v>
      </c>
      <c r="H36" s="73" t="s">
        <v>20</v>
      </c>
      <c r="I36" s="73">
        <v>202303</v>
      </c>
      <c r="J36" s="73">
        <v>202401</v>
      </c>
      <c r="K36" s="73">
        <v>202510</v>
      </c>
      <c r="L36" s="73" t="s">
        <v>14</v>
      </c>
      <c r="M36" s="73"/>
      <c r="N36" s="73" t="s">
        <v>379</v>
      </c>
      <c r="O36" s="73"/>
      <c r="P36" s="73" t="s">
        <v>433</v>
      </c>
      <c r="Q36" s="73" t="s">
        <v>445</v>
      </c>
      <c r="R36" s="73" t="s">
        <v>379</v>
      </c>
      <c r="S36" s="73"/>
      <c r="T36" s="73" t="s">
        <v>446</v>
      </c>
      <c r="U36" s="73" t="s">
        <v>379</v>
      </c>
      <c r="V36" s="73" t="s">
        <v>379</v>
      </c>
      <c r="W36" s="73"/>
      <c r="X36" s="73" t="s">
        <v>15</v>
      </c>
      <c r="Y36" s="73"/>
      <c r="Z36" s="73"/>
      <c r="AA36" s="73">
        <v>23689.96</v>
      </c>
      <c r="AB36" s="73">
        <v>13000</v>
      </c>
      <c r="AC36" s="73" t="s">
        <v>447</v>
      </c>
      <c r="AD36" s="73"/>
      <c r="AE36" s="73" t="s">
        <v>16</v>
      </c>
      <c r="AF36" s="73"/>
      <c r="AG36" s="73" t="s">
        <v>381</v>
      </c>
      <c r="AH36" s="73" t="s">
        <v>382</v>
      </c>
      <c r="AI36" s="73" t="s">
        <v>61</v>
      </c>
      <c r="AJ36" s="73" t="s">
        <v>46</v>
      </c>
      <c r="AK36" s="73"/>
      <c r="AL36" s="73"/>
      <c r="AM36" s="74" t="s">
        <v>448</v>
      </c>
      <c r="AN36" s="74">
        <v>18686114370</v>
      </c>
      <c r="AO36" s="74"/>
      <c r="AP36" s="74"/>
      <c r="AQ36" s="74"/>
      <c r="AR36" s="74"/>
      <c r="AS36" s="74"/>
      <c r="AT36" s="74"/>
      <c r="AU36" s="74"/>
      <c r="AV36" s="74"/>
      <c r="AW36" s="74"/>
      <c r="AX36" s="74"/>
      <c r="AY36" s="74" t="s">
        <v>379</v>
      </c>
      <c r="AZ36" s="109" t="s">
        <v>1091</v>
      </c>
      <c r="BA36" s="73" t="s">
        <v>386</v>
      </c>
      <c r="BB36" s="73"/>
      <c r="BC36" s="73"/>
      <c r="BD36" s="73"/>
      <c r="BE36" s="74" t="str">
        <f>IF(OR(BF36="是",BF36="无需办理"),IF(OR(BI36="是",BI36="无需办理"),IF(OR(BL36="是",BL36="无需办理"),IF(OR(BO36="是",BO36="无需办理"),IF(OR(BR36="是",BR36="无需办理"),IF(OR(BU36="是",BU36="无需办理"),IF(OR(BX36="是",BX36="无需办理"),IF(OR(CA36="是",CA36="无需办理"),IF(OR(CD36="是",CD36="无需办理"),"办结",""),""),""),""),""),""),""),""),"")</f>
        <v>办结</v>
      </c>
      <c r="BF36" s="74" t="s">
        <v>379</v>
      </c>
      <c r="BG36" s="74" t="s">
        <v>387</v>
      </c>
      <c r="BH36" s="74" t="s">
        <v>389</v>
      </c>
      <c r="BI36" s="74" t="s">
        <v>394</v>
      </c>
      <c r="BJ36" s="74"/>
      <c r="BK36" s="74"/>
      <c r="BL36" s="74" t="s">
        <v>394</v>
      </c>
      <c r="BM36" s="74"/>
      <c r="BN36" s="74"/>
      <c r="BO36" s="74" t="s">
        <v>379</v>
      </c>
      <c r="BP36" s="74" t="s">
        <v>387</v>
      </c>
      <c r="BQ36" s="74" t="s">
        <v>389</v>
      </c>
      <c r="BR36" s="74" t="s">
        <v>379</v>
      </c>
      <c r="BS36" s="74" t="s">
        <v>387</v>
      </c>
      <c r="BT36" s="74" t="s">
        <v>389</v>
      </c>
      <c r="BU36" s="74" t="s">
        <v>394</v>
      </c>
      <c r="BV36" s="74"/>
      <c r="BW36" s="74"/>
      <c r="BX36" s="74" t="s">
        <v>394</v>
      </c>
      <c r="BY36" s="74"/>
      <c r="BZ36" s="74"/>
      <c r="CA36" s="74" t="s">
        <v>394</v>
      </c>
      <c r="CB36" s="74"/>
      <c r="CC36" s="74"/>
      <c r="CD36" s="74" t="s">
        <v>394</v>
      </c>
      <c r="CE36" s="74"/>
      <c r="CF36" s="74"/>
      <c r="CG36" s="66" t="s">
        <v>386</v>
      </c>
    </row>
    <row r="37" s="66" customFormat="1" ht="77.1" hidden="1" customHeight="1" spans="1:89">
      <c r="A37" s="73">
        <v>31</v>
      </c>
      <c r="B37" s="73" t="s">
        <v>75</v>
      </c>
      <c r="C37" s="73" t="s">
        <v>499</v>
      </c>
      <c r="D37" s="74" t="s">
        <v>396</v>
      </c>
      <c r="E37" s="73"/>
      <c r="F37" s="73"/>
      <c r="G37" s="73" t="s">
        <v>707</v>
      </c>
      <c r="H37" s="73" t="s">
        <v>1031</v>
      </c>
      <c r="I37" s="73"/>
      <c r="J37" s="73"/>
      <c r="K37" s="73">
        <v>202512</v>
      </c>
      <c r="L37" s="73" t="s">
        <v>14</v>
      </c>
      <c r="M37" s="73"/>
      <c r="N37" s="73"/>
      <c r="O37" s="73"/>
      <c r="P37" s="73" t="s">
        <v>433</v>
      </c>
      <c r="Q37" s="73" t="s">
        <v>434</v>
      </c>
      <c r="R37" s="73"/>
      <c r="S37" s="73"/>
      <c r="T37" s="74" t="s">
        <v>435</v>
      </c>
      <c r="U37" s="73" t="s">
        <v>379</v>
      </c>
      <c r="V37" s="73" t="s">
        <v>379</v>
      </c>
      <c r="W37" s="73"/>
      <c r="X37" s="73" t="s">
        <v>15</v>
      </c>
      <c r="Y37" s="73"/>
      <c r="Z37" s="73"/>
      <c r="AA37" s="73">
        <v>19930</v>
      </c>
      <c r="AB37" s="73">
        <v>13000</v>
      </c>
      <c r="AC37" s="73"/>
      <c r="AD37" s="73"/>
      <c r="AE37" s="73" t="s">
        <v>16</v>
      </c>
      <c r="AF37" s="73"/>
      <c r="AG37" s="73" t="s">
        <v>381</v>
      </c>
      <c r="AH37" s="73" t="s">
        <v>500</v>
      </c>
      <c r="AI37" s="73" t="s">
        <v>77</v>
      </c>
      <c r="AJ37" s="73"/>
      <c r="AK37" s="73"/>
      <c r="AL37" s="73"/>
      <c r="AM37" s="73"/>
      <c r="AN37" s="73"/>
      <c r="AO37" s="73"/>
      <c r="AP37" s="73"/>
      <c r="AQ37" s="73"/>
      <c r="AR37" s="74"/>
      <c r="AS37" s="74"/>
      <c r="AT37" s="73"/>
      <c r="AU37" s="83"/>
      <c r="AV37" s="83"/>
      <c r="AW37" s="83" t="s">
        <v>500</v>
      </c>
      <c r="AX37" s="83"/>
      <c r="AY37" s="83" t="s">
        <v>379</v>
      </c>
      <c r="AZ37" s="83" t="s">
        <v>500</v>
      </c>
      <c r="BA37" s="73"/>
      <c r="BB37" s="73"/>
      <c r="BC37" s="73"/>
      <c r="BD37" s="73"/>
      <c r="BE37" s="74" t="s">
        <v>488</v>
      </c>
      <c r="BF37" s="73" t="s">
        <v>379</v>
      </c>
      <c r="BG37" s="73"/>
      <c r="BH37" s="73"/>
      <c r="BI37" s="73" t="s">
        <v>394</v>
      </c>
      <c r="BJ37" s="73"/>
      <c r="BK37" s="73"/>
      <c r="BL37" s="73" t="s">
        <v>394</v>
      </c>
      <c r="BM37" s="73"/>
      <c r="BN37" s="73"/>
      <c r="BO37" s="74" t="s">
        <v>394</v>
      </c>
      <c r="BP37" s="73"/>
      <c r="BQ37" s="73"/>
      <c r="BR37" s="74" t="s">
        <v>394</v>
      </c>
      <c r="BS37" s="73"/>
      <c r="BT37" s="73"/>
      <c r="BU37" s="74" t="s">
        <v>394</v>
      </c>
      <c r="BV37" s="73"/>
      <c r="BW37" s="73"/>
      <c r="BX37" s="74" t="s">
        <v>394</v>
      </c>
      <c r="BY37" s="73"/>
      <c r="BZ37" s="73"/>
      <c r="CA37" s="74" t="s">
        <v>394</v>
      </c>
      <c r="CB37" s="73"/>
      <c r="CC37" s="73"/>
      <c r="CD37" s="74" t="s">
        <v>394</v>
      </c>
      <c r="CE37" s="73"/>
      <c r="CF37" s="73"/>
      <c r="CG37" s="88"/>
      <c r="CH37" s="88"/>
      <c r="CI37" s="88"/>
      <c r="CJ37" s="88"/>
      <c r="CK37" s="88"/>
    </row>
    <row r="38" s="66" customFormat="1" ht="77.1" hidden="1" customHeight="1" spans="1:89">
      <c r="A38" s="73">
        <v>32</v>
      </c>
      <c r="B38" s="73" t="s">
        <v>177</v>
      </c>
      <c r="C38" s="73" t="s">
        <v>634</v>
      </c>
      <c r="D38" s="74" t="s">
        <v>396</v>
      </c>
      <c r="E38" s="73"/>
      <c r="F38" s="73"/>
      <c r="G38" s="73" t="s">
        <v>707</v>
      </c>
      <c r="H38" s="73" t="s">
        <v>44</v>
      </c>
      <c r="I38" s="73"/>
      <c r="J38" s="73"/>
      <c r="K38" s="73">
        <v>202410</v>
      </c>
      <c r="L38" s="73" t="s">
        <v>14</v>
      </c>
      <c r="M38" s="73"/>
      <c r="N38" s="73"/>
      <c r="O38" s="73"/>
      <c r="P38" s="73" t="s">
        <v>433</v>
      </c>
      <c r="Q38" s="73" t="s">
        <v>434</v>
      </c>
      <c r="R38" s="73"/>
      <c r="S38" s="73"/>
      <c r="T38" s="74" t="s">
        <v>435</v>
      </c>
      <c r="U38" s="73" t="s">
        <v>379</v>
      </c>
      <c r="V38" s="73" t="s">
        <v>379</v>
      </c>
      <c r="W38" s="73"/>
      <c r="X38" s="73" t="s">
        <v>15</v>
      </c>
      <c r="Y38" s="73"/>
      <c r="Z38" s="73"/>
      <c r="AA38" s="73">
        <v>15668</v>
      </c>
      <c r="AB38" s="73">
        <v>12500</v>
      </c>
      <c r="AC38" s="73"/>
      <c r="AD38" s="73"/>
      <c r="AE38" s="73" t="s">
        <v>129</v>
      </c>
      <c r="AF38" s="73"/>
      <c r="AG38" s="73" t="s">
        <v>381</v>
      </c>
      <c r="AH38" s="73" t="s">
        <v>635</v>
      </c>
      <c r="AI38" s="73" t="s">
        <v>178</v>
      </c>
      <c r="AJ38" s="73"/>
      <c r="AK38" s="73"/>
      <c r="AL38" s="73"/>
      <c r="AM38" s="73"/>
      <c r="AN38" s="73"/>
      <c r="AO38" s="73"/>
      <c r="AP38" s="73"/>
      <c r="AQ38" s="73"/>
      <c r="AR38" s="74"/>
      <c r="AS38" s="74"/>
      <c r="AT38" s="73"/>
      <c r="AU38" s="83"/>
      <c r="AV38" s="83"/>
      <c r="AW38" s="83" t="s">
        <v>635</v>
      </c>
      <c r="AX38" s="83"/>
      <c r="AY38" s="83" t="s">
        <v>379</v>
      </c>
      <c r="AZ38" s="83" t="s">
        <v>635</v>
      </c>
      <c r="BA38" s="73"/>
      <c r="BB38" s="73"/>
      <c r="BC38" s="73"/>
      <c r="BD38" s="73"/>
      <c r="BE38" s="74" t="s">
        <v>488</v>
      </c>
      <c r="BF38" s="73" t="s">
        <v>379</v>
      </c>
      <c r="BG38" s="73"/>
      <c r="BH38" s="73"/>
      <c r="BI38" s="73" t="s">
        <v>394</v>
      </c>
      <c r="BJ38" s="73"/>
      <c r="BK38" s="73"/>
      <c r="BL38" s="73" t="s">
        <v>394</v>
      </c>
      <c r="BM38" s="73"/>
      <c r="BN38" s="73"/>
      <c r="BO38" s="74" t="s">
        <v>394</v>
      </c>
      <c r="BP38" s="73"/>
      <c r="BQ38" s="73"/>
      <c r="BR38" s="74" t="s">
        <v>394</v>
      </c>
      <c r="BS38" s="73"/>
      <c r="BT38" s="73"/>
      <c r="BU38" s="74" t="s">
        <v>394</v>
      </c>
      <c r="BV38" s="73"/>
      <c r="BW38" s="73"/>
      <c r="BX38" s="74" t="s">
        <v>394</v>
      </c>
      <c r="BY38" s="73"/>
      <c r="BZ38" s="73"/>
      <c r="CA38" s="74" t="s">
        <v>394</v>
      </c>
      <c r="CB38" s="73"/>
      <c r="CC38" s="73"/>
      <c r="CD38" s="74" t="s">
        <v>394</v>
      </c>
      <c r="CE38" s="73"/>
      <c r="CF38" s="73"/>
      <c r="CG38" s="111"/>
      <c r="CH38" s="111"/>
      <c r="CI38" s="111"/>
      <c r="CJ38" s="111"/>
      <c r="CK38" s="111"/>
    </row>
    <row r="39" s="66" customFormat="1" ht="77.1" hidden="1" customHeight="1" spans="1:89">
      <c r="A39" s="73">
        <v>33</v>
      </c>
      <c r="B39" s="73" t="s">
        <v>179</v>
      </c>
      <c r="C39" s="73" t="s">
        <v>636</v>
      </c>
      <c r="D39" s="74" t="s">
        <v>396</v>
      </c>
      <c r="E39" s="73"/>
      <c r="F39" s="73"/>
      <c r="G39" s="73" t="s">
        <v>707</v>
      </c>
      <c r="H39" s="73" t="s">
        <v>44</v>
      </c>
      <c r="I39" s="73"/>
      <c r="J39" s="73"/>
      <c r="K39" s="73">
        <v>202410</v>
      </c>
      <c r="L39" s="73" t="s">
        <v>14</v>
      </c>
      <c r="M39" s="73"/>
      <c r="N39" s="73"/>
      <c r="O39" s="73"/>
      <c r="P39" s="73" t="s">
        <v>433</v>
      </c>
      <c r="Q39" s="73" t="s">
        <v>434</v>
      </c>
      <c r="R39" s="73"/>
      <c r="S39" s="73"/>
      <c r="T39" s="74" t="s">
        <v>435</v>
      </c>
      <c r="U39" s="73" t="s">
        <v>379</v>
      </c>
      <c r="V39" s="73" t="s">
        <v>379</v>
      </c>
      <c r="W39" s="73"/>
      <c r="X39" s="73" t="s">
        <v>15</v>
      </c>
      <c r="Y39" s="73"/>
      <c r="Z39" s="73"/>
      <c r="AA39" s="73">
        <v>15542</v>
      </c>
      <c r="AB39" s="73">
        <v>12500</v>
      </c>
      <c r="AC39" s="73"/>
      <c r="AD39" s="73"/>
      <c r="AE39" s="73" t="s">
        <v>129</v>
      </c>
      <c r="AF39" s="73"/>
      <c r="AG39" s="73" t="s">
        <v>381</v>
      </c>
      <c r="AH39" s="73" t="s">
        <v>637</v>
      </c>
      <c r="AI39" s="73" t="s">
        <v>180</v>
      </c>
      <c r="AJ39" s="73"/>
      <c r="AK39" s="73"/>
      <c r="AL39" s="73"/>
      <c r="AM39" s="73"/>
      <c r="AN39" s="73"/>
      <c r="AO39" s="73"/>
      <c r="AP39" s="73"/>
      <c r="AQ39" s="73"/>
      <c r="AR39" s="74"/>
      <c r="AS39" s="74"/>
      <c r="AT39" s="73"/>
      <c r="AU39" s="83"/>
      <c r="AV39" s="83"/>
      <c r="AW39" s="83" t="s">
        <v>637</v>
      </c>
      <c r="AX39" s="83"/>
      <c r="AY39" s="83" t="s">
        <v>379</v>
      </c>
      <c r="AZ39" s="83" t="s">
        <v>637</v>
      </c>
      <c r="BA39" s="73"/>
      <c r="BB39" s="73"/>
      <c r="BC39" s="73"/>
      <c r="BD39" s="73"/>
      <c r="BE39" s="74" t="s">
        <v>488</v>
      </c>
      <c r="BF39" s="73" t="s">
        <v>379</v>
      </c>
      <c r="BG39" s="73"/>
      <c r="BH39" s="73"/>
      <c r="BI39" s="73" t="s">
        <v>394</v>
      </c>
      <c r="BJ39" s="73"/>
      <c r="BK39" s="73"/>
      <c r="BL39" s="73" t="s">
        <v>394</v>
      </c>
      <c r="BM39" s="73"/>
      <c r="BN39" s="73"/>
      <c r="BO39" s="74" t="s">
        <v>394</v>
      </c>
      <c r="BP39" s="73"/>
      <c r="BQ39" s="73"/>
      <c r="BR39" s="74" t="s">
        <v>394</v>
      </c>
      <c r="BS39" s="73"/>
      <c r="BT39" s="73"/>
      <c r="BU39" s="74" t="s">
        <v>394</v>
      </c>
      <c r="BV39" s="73"/>
      <c r="BW39" s="73"/>
      <c r="BX39" s="74" t="s">
        <v>394</v>
      </c>
      <c r="BY39" s="73"/>
      <c r="BZ39" s="73"/>
      <c r="CA39" s="74" t="s">
        <v>394</v>
      </c>
      <c r="CB39" s="73"/>
      <c r="CC39" s="73"/>
      <c r="CD39" s="74" t="s">
        <v>394</v>
      </c>
      <c r="CE39" s="73"/>
      <c r="CF39" s="73"/>
      <c r="CG39" s="111"/>
      <c r="CH39" s="111"/>
      <c r="CI39" s="111"/>
      <c r="CJ39" s="111"/>
      <c r="CK39" s="111"/>
    </row>
    <row r="40" s="66" customFormat="1" ht="87.95" customHeight="1" spans="1:89">
      <c r="A40" s="73">
        <v>34</v>
      </c>
      <c r="B40" s="73" t="s">
        <v>218</v>
      </c>
      <c r="C40" s="73" t="s">
        <v>557</v>
      </c>
      <c r="D40" s="74" t="s">
        <v>396</v>
      </c>
      <c r="E40" s="73"/>
      <c r="F40" s="73" t="s">
        <v>397</v>
      </c>
      <c r="G40" s="73" t="s">
        <v>707</v>
      </c>
      <c r="H40" s="73" t="s">
        <v>133</v>
      </c>
      <c r="I40" s="73"/>
      <c r="J40" s="73">
        <v>202404</v>
      </c>
      <c r="K40" s="73">
        <v>202506</v>
      </c>
      <c r="L40" s="74" t="s">
        <v>14</v>
      </c>
      <c r="M40" s="73"/>
      <c r="N40" s="73" t="s">
        <v>379</v>
      </c>
      <c r="O40" s="73"/>
      <c r="P40" s="73" t="s">
        <v>433</v>
      </c>
      <c r="Q40" s="73" t="s">
        <v>434</v>
      </c>
      <c r="R40" s="73"/>
      <c r="S40" s="73"/>
      <c r="T40" s="73" t="s">
        <v>435</v>
      </c>
      <c r="U40" s="73" t="s">
        <v>379</v>
      </c>
      <c r="V40" s="73" t="s">
        <v>386</v>
      </c>
      <c r="W40" s="73"/>
      <c r="X40" s="73" t="s">
        <v>15</v>
      </c>
      <c r="Y40" s="73"/>
      <c r="Z40" s="73"/>
      <c r="AA40" s="73">
        <v>23000</v>
      </c>
      <c r="AB40" s="73">
        <v>12000</v>
      </c>
      <c r="AC40" s="73" t="s">
        <v>447</v>
      </c>
      <c r="AD40" s="73"/>
      <c r="AE40" s="73" t="s">
        <v>129</v>
      </c>
      <c r="AF40" s="73"/>
      <c r="AG40" s="73" t="s">
        <v>569</v>
      </c>
      <c r="AH40" s="73" t="s">
        <v>382</v>
      </c>
      <c r="AI40" s="73" t="s">
        <v>219</v>
      </c>
      <c r="AJ40" s="73" t="s">
        <v>78</v>
      </c>
      <c r="AK40" s="73"/>
      <c r="AL40" s="73"/>
      <c r="AM40" s="73" t="s">
        <v>457</v>
      </c>
      <c r="AN40" s="74">
        <v>13848539369</v>
      </c>
      <c r="AO40" s="73"/>
      <c r="AP40" s="73"/>
      <c r="AQ40" s="73"/>
      <c r="AR40" s="74"/>
      <c r="AS40" s="74"/>
      <c r="AT40" s="73"/>
      <c r="AU40" s="83"/>
      <c r="AV40" s="83"/>
      <c r="AW40" s="83" t="s">
        <v>893</v>
      </c>
      <c r="AX40" s="83" t="s">
        <v>386</v>
      </c>
      <c r="AY40" s="83" t="s">
        <v>386</v>
      </c>
      <c r="AZ40" s="83" t="s">
        <v>1092</v>
      </c>
      <c r="BA40" s="73" t="s">
        <v>386</v>
      </c>
      <c r="BB40" s="73"/>
      <c r="BC40" s="73"/>
      <c r="BD40" s="73"/>
      <c r="BE40" s="74" t="str">
        <f>IF(OR(BF40="是",BF40="无需办理"),IF(OR(BI40="是",BI40="无需办理"),IF(OR(BL40="是",BL40="无需办理"),IF(OR(BO40="是",BO40="无需办理"),IF(OR(BR40="是",BR40="无需办理"),IF(OR(BU40="是",BU40="无需办理"),IF(OR(BX40="是",BX40="无需办理"),IF(OR(CA40="是",CA40="无需办理"),IF(OR(CD40="是",CD40="无需办理"),"办结",""),""),""),""),""),""),""),""),"")</f>
        <v/>
      </c>
      <c r="BF40" s="73" t="s">
        <v>386</v>
      </c>
      <c r="BG40" s="73" t="s">
        <v>387</v>
      </c>
      <c r="BH40" s="73" t="s">
        <v>573</v>
      </c>
      <c r="BI40" s="73" t="s">
        <v>394</v>
      </c>
      <c r="BJ40" s="73"/>
      <c r="BK40" s="73"/>
      <c r="BL40" s="73" t="s">
        <v>394</v>
      </c>
      <c r="BM40" s="73"/>
      <c r="BN40" s="73"/>
      <c r="BO40" s="73" t="s">
        <v>386</v>
      </c>
      <c r="BP40" s="73"/>
      <c r="BQ40" s="73"/>
      <c r="BR40" s="73" t="s">
        <v>386</v>
      </c>
      <c r="BS40" s="73"/>
      <c r="BT40" s="73"/>
      <c r="BU40" s="73" t="s">
        <v>394</v>
      </c>
      <c r="BV40" s="73"/>
      <c r="BW40" s="73"/>
      <c r="BX40" s="73" t="s">
        <v>394</v>
      </c>
      <c r="BY40" s="73"/>
      <c r="BZ40" s="73"/>
      <c r="CA40" s="73" t="s">
        <v>394</v>
      </c>
      <c r="CB40" s="73"/>
      <c r="CC40" s="73"/>
      <c r="CD40" s="73" t="s">
        <v>394</v>
      </c>
      <c r="CE40" s="73"/>
      <c r="CF40" s="73"/>
      <c r="CG40" s="111"/>
      <c r="CH40" s="88"/>
      <c r="CI40" s="88"/>
      <c r="CJ40" s="88"/>
      <c r="CK40" s="88"/>
    </row>
    <row r="41" s="66" customFormat="1" ht="77.1" hidden="1" customHeight="1" spans="1:89">
      <c r="A41" s="73">
        <v>35</v>
      </c>
      <c r="B41" s="73" t="s">
        <v>1093</v>
      </c>
      <c r="C41" s="73" t="s">
        <v>614</v>
      </c>
      <c r="D41" s="74" t="s">
        <v>396</v>
      </c>
      <c r="E41" s="73"/>
      <c r="F41" s="73"/>
      <c r="G41" s="73" t="s">
        <v>707</v>
      </c>
      <c r="H41" s="73" t="s">
        <v>20</v>
      </c>
      <c r="I41" s="73"/>
      <c r="J41" s="73"/>
      <c r="K41" s="73">
        <v>202510</v>
      </c>
      <c r="L41" s="73" t="s">
        <v>14</v>
      </c>
      <c r="M41" s="73"/>
      <c r="N41" s="73"/>
      <c r="O41" s="73"/>
      <c r="P41" s="73" t="s">
        <v>433</v>
      </c>
      <c r="Q41" s="73" t="s">
        <v>434</v>
      </c>
      <c r="R41" s="73"/>
      <c r="S41" s="73"/>
      <c r="T41" s="74" t="s">
        <v>435</v>
      </c>
      <c r="U41" s="73" t="s">
        <v>379</v>
      </c>
      <c r="V41" s="73" t="s">
        <v>386</v>
      </c>
      <c r="W41" s="73"/>
      <c r="X41" s="73" t="s">
        <v>15</v>
      </c>
      <c r="Y41" s="73"/>
      <c r="Z41" s="73"/>
      <c r="AA41" s="73">
        <v>15000</v>
      </c>
      <c r="AB41" s="73">
        <v>12000</v>
      </c>
      <c r="AC41" s="73"/>
      <c r="AD41" s="73"/>
      <c r="AE41" s="73" t="s">
        <v>129</v>
      </c>
      <c r="AF41" s="73"/>
      <c r="AG41" s="73" t="s">
        <v>569</v>
      </c>
      <c r="AH41" s="73" t="s">
        <v>1094</v>
      </c>
      <c r="AI41" s="73" t="s">
        <v>1095</v>
      </c>
      <c r="AJ41" s="73"/>
      <c r="AK41" s="73"/>
      <c r="AL41" s="73"/>
      <c r="AM41" s="73"/>
      <c r="AN41" s="73"/>
      <c r="AO41" s="73"/>
      <c r="AP41" s="73"/>
      <c r="AQ41" s="73"/>
      <c r="AR41" s="74"/>
      <c r="AS41" s="74"/>
      <c r="AT41" s="73"/>
      <c r="AU41" s="83"/>
      <c r="AV41" s="83"/>
      <c r="AW41" s="83" t="s">
        <v>1094</v>
      </c>
      <c r="AX41" s="83"/>
      <c r="AY41" s="83" t="s">
        <v>386</v>
      </c>
      <c r="AZ41" s="83" t="s">
        <v>1094</v>
      </c>
      <c r="BA41" s="73"/>
      <c r="BB41" s="73"/>
      <c r="BC41" s="73"/>
      <c r="BD41" s="73"/>
      <c r="BE41" s="74"/>
      <c r="BF41" s="73" t="s">
        <v>386</v>
      </c>
      <c r="BG41" s="73"/>
      <c r="BH41" s="73"/>
      <c r="BI41" s="73" t="s">
        <v>394</v>
      </c>
      <c r="BJ41" s="73"/>
      <c r="BK41" s="73"/>
      <c r="BL41" s="73" t="s">
        <v>394</v>
      </c>
      <c r="BM41" s="73"/>
      <c r="BN41" s="73"/>
      <c r="BO41" s="74" t="s">
        <v>394</v>
      </c>
      <c r="BP41" s="73"/>
      <c r="BQ41" s="73"/>
      <c r="BR41" s="74" t="s">
        <v>394</v>
      </c>
      <c r="BS41" s="73"/>
      <c r="BT41" s="73"/>
      <c r="BU41" s="74" t="s">
        <v>394</v>
      </c>
      <c r="BV41" s="73"/>
      <c r="BW41" s="73"/>
      <c r="BX41" s="74" t="s">
        <v>394</v>
      </c>
      <c r="BY41" s="73"/>
      <c r="BZ41" s="73"/>
      <c r="CA41" s="74" t="s">
        <v>394</v>
      </c>
      <c r="CB41" s="73"/>
      <c r="CC41" s="73"/>
      <c r="CD41" s="74" t="s">
        <v>394</v>
      </c>
      <c r="CE41" s="73"/>
      <c r="CF41" s="73"/>
      <c r="CG41" s="73"/>
      <c r="CH41" s="88"/>
      <c r="CI41" s="88"/>
      <c r="CJ41" s="88"/>
      <c r="CK41" s="88"/>
    </row>
    <row r="42" s="66" customFormat="1" ht="77.1" hidden="1" customHeight="1" spans="1:89">
      <c r="A42" s="73">
        <v>36</v>
      </c>
      <c r="B42" s="73" t="s">
        <v>183</v>
      </c>
      <c r="C42" s="73" t="s">
        <v>641</v>
      </c>
      <c r="D42" s="74" t="s">
        <v>396</v>
      </c>
      <c r="E42" s="73"/>
      <c r="F42" s="73"/>
      <c r="G42" s="73" t="s">
        <v>707</v>
      </c>
      <c r="H42" s="73" t="s">
        <v>20</v>
      </c>
      <c r="I42" s="73"/>
      <c r="J42" s="73"/>
      <c r="K42" s="73">
        <v>202510</v>
      </c>
      <c r="L42" s="73" t="s">
        <v>14</v>
      </c>
      <c r="M42" s="73"/>
      <c r="N42" s="73"/>
      <c r="O42" s="73"/>
      <c r="P42" s="73" t="s">
        <v>433</v>
      </c>
      <c r="Q42" s="73" t="s">
        <v>434</v>
      </c>
      <c r="R42" s="73"/>
      <c r="S42" s="73"/>
      <c r="T42" s="74"/>
      <c r="U42" s="73" t="s">
        <v>379</v>
      </c>
      <c r="V42" s="73" t="s">
        <v>386</v>
      </c>
      <c r="W42" s="73"/>
      <c r="X42" s="73" t="s">
        <v>15</v>
      </c>
      <c r="Y42" s="73"/>
      <c r="Z42" s="73"/>
      <c r="AA42" s="73">
        <v>14332</v>
      </c>
      <c r="AB42" s="73">
        <v>12000</v>
      </c>
      <c r="AC42" s="73"/>
      <c r="AD42" s="73"/>
      <c r="AE42" s="73" t="s">
        <v>129</v>
      </c>
      <c r="AF42" s="73"/>
      <c r="AG42" s="73" t="s">
        <v>381</v>
      </c>
      <c r="AH42" s="73" t="s">
        <v>642</v>
      </c>
      <c r="AI42" s="73" t="s">
        <v>184</v>
      </c>
      <c r="AJ42" s="73"/>
      <c r="AK42" s="73"/>
      <c r="AL42" s="73"/>
      <c r="AM42" s="73"/>
      <c r="AN42" s="73"/>
      <c r="AO42" s="73"/>
      <c r="AP42" s="73"/>
      <c r="AQ42" s="73"/>
      <c r="AR42" s="74"/>
      <c r="AS42" s="74"/>
      <c r="AT42" s="73"/>
      <c r="AU42" s="83"/>
      <c r="AV42" s="83"/>
      <c r="AW42" s="83" t="s">
        <v>642</v>
      </c>
      <c r="AX42" s="83"/>
      <c r="AY42" s="83" t="s">
        <v>379</v>
      </c>
      <c r="AZ42" s="83" t="s">
        <v>642</v>
      </c>
      <c r="BA42" s="73"/>
      <c r="BB42" s="73"/>
      <c r="BC42" s="73"/>
      <c r="BD42" s="73"/>
      <c r="BE42" s="74" t="s">
        <v>488</v>
      </c>
      <c r="BF42" s="73" t="s">
        <v>379</v>
      </c>
      <c r="BG42" s="73"/>
      <c r="BH42" s="73"/>
      <c r="BI42" s="73" t="s">
        <v>394</v>
      </c>
      <c r="BJ42" s="73"/>
      <c r="BK42" s="73"/>
      <c r="BL42" s="73" t="s">
        <v>394</v>
      </c>
      <c r="BM42" s="73"/>
      <c r="BN42" s="73"/>
      <c r="BO42" s="74" t="s">
        <v>394</v>
      </c>
      <c r="BP42" s="73"/>
      <c r="BQ42" s="73"/>
      <c r="BR42" s="74" t="s">
        <v>394</v>
      </c>
      <c r="BS42" s="73"/>
      <c r="BT42" s="73"/>
      <c r="BU42" s="74" t="s">
        <v>394</v>
      </c>
      <c r="BV42" s="73"/>
      <c r="BW42" s="73"/>
      <c r="BX42" s="74" t="s">
        <v>394</v>
      </c>
      <c r="BY42" s="73"/>
      <c r="BZ42" s="73"/>
      <c r="CA42" s="74" t="s">
        <v>394</v>
      </c>
      <c r="CB42" s="73"/>
      <c r="CC42" s="73"/>
      <c r="CD42" s="74" t="s">
        <v>394</v>
      </c>
      <c r="CE42" s="73"/>
      <c r="CF42" s="73"/>
      <c r="CG42" s="73"/>
      <c r="CH42" s="88"/>
      <c r="CI42" s="88"/>
      <c r="CJ42" s="88"/>
      <c r="CK42" s="88"/>
    </row>
    <row r="43" s="66" customFormat="1" ht="77.1" hidden="1" customHeight="1" spans="1:89">
      <c r="A43" s="73">
        <v>37</v>
      </c>
      <c r="B43" s="73" t="s">
        <v>185</v>
      </c>
      <c r="C43" s="73" t="s">
        <v>644</v>
      </c>
      <c r="D43" s="74" t="s">
        <v>396</v>
      </c>
      <c r="E43" s="73"/>
      <c r="F43" s="73"/>
      <c r="G43" s="73" t="s">
        <v>707</v>
      </c>
      <c r="H43" s="73" t="s">
        <v>20</v>
      </c>
      <c r="I43" s="73"/>
      <c r="J43" s="73"/>
      <c r="K43" s="73">
        <v>202510</v>
      </c>
      <c r="L43" s="73" t="s">
        <v>14</v>
      </c>
      <c r="M43" s="73"/>
      <c r="N43" s="73"/>
      <c r="O43" s="73"/>
      <c r="P43" s="73" t="s">
        <v>433</v>
      </c>
      <c r="Q43" s="73" t="s">
        <v>434</v>
      </c>
      <c r="R43" s="73"/>
      <c r="S43" s="73"/>
      <c r="T43" s="74"/>
      <c r="U43" s="73" t="s">
        <v>379</v>
      </c>
      <c r="V43" s="73" t="s">
        <v>386</v>
      </c>
      <c r="W43" s="73"/>
      <c r="X43" s="73" t="s">
        <v>15</v>
      </c>
      <c r="Y43" s="73"/>
      <c r="Z43" s="73"/>
      <c r="AA43" s="73">
        <v>14046</v>
      </c>
      <c r="AB43" s="73">
        <v>12000</v>
      </c>
      <c r="AC43" s="73"/>
      <c r="AD43" s="73"/>
      <c r="AE43" s="73" t="s">
        <v>129</v>
      </c>
      <c r="AF43" s="73"/>
      <c r="AG43" s="73" t="s">
        <v>381</v>
      </c>
      <c r="AH43" s="73" t="s">
        <v>645</v>
      </c>
      <c r="AI43" s="73" t="s">
        <v>186</v>
      </c>
      <c r="AJ43" s="73"/>
      <c r="AK43" s="73"/>
      <c r="AL43" s="73"/>
      <c r="AM43" s="73"/>
      <c r="AN43" s="73"/>
      <c r="AO43" s="73"/>
      <c r="AP43" s="73"/>
      <c r="AQ43" s="73"/>
      <c r="AR43" s="74"/>
      <c r="AS43" s="74"/>
      <c r="AT43" s="73"/>
      <c r="AU43" s="83"/>
      <c r="AV43" s="83"/>
      <c r="AW43" s="83" t="s">
        <v>645</v>
      </c>
      <c r="AX43" s="83"/>
      <c r="AY43" s="83" t="s">
        <v>379</v>
      </c>
      <c r="AZ43" s="83" t="s">
        <v>645</v>
      </c>
      <c r="BA43" s="73"/>
      <c r="BB43" s="73"/>
      <c r="BC43" s="73"/>
      <c r="BD43" s="73"/>
      <c r="BE43" s="74" t="s">
        <v>488</v>
      </c>
      <c r="BF43" s="73" t="s">
        <v>379</v>
      </c>
      <c r="BG43" s="73"/>
      <c r="BH43" s="73"/>
      <c r="BI43" s="73" t="s">
        <v>394</v>
      </c>
      <c r="BJ43" s="73"/>
      <c r="BK43" s="73"/>
      <c r="BL43" s="73" t="s">
        <v>394</v>
      </c>
      <c r="BM43" s="73"/>
      <c r="BN43" s="73"/>
      <c r="BO43" s="74" t="s">
        <v>394</v>
      </c>
      <c r="BP43" s="73"/>
      <c r="BQ43" s="73"/>
      <c r="BR43" s="74" t="s">
        <v>394</v>
      </c>
      <c r="BS43" s="73"/>
      <c r="BT43" s="73"/>
      <c r="BU43" s="74" t="s">
        <v>394</v>
      </c>
      <c r="BV43" s="73"/>
      <c r="BW43" s="73"/>
      <c r="BX43" s="74" t="s">
        <v>394</v>
      </c>
      <c r="BY43" s="73"/>
      <c r="BZ43" s="73"/>
      <c r="CA43" s="74" t="s">
        <v>394</v>
      </c>
      <c r="CB43" s="73"/>
      <c r="CC43" s="73"/>
      <c r="CD43" s="74" t="s">
        <v>394</v>
      </c>
      <c r="CE43" s="73"/>
      <c r="CF43" s="73"/>
      <c r="CG43" s="88"/>
      <c r="CH43" s="88"/>
      <c r="CI43" s="88"/>
      <c r="CJ43" s="88"/>
      <c r="CK43" s="88"/>
    </row>
    <row r="44" s="66" customFormat="1" ht="77.1" hidden="1" customHeight="1" spans="1:89">
      <c r="A44" s="73">
        <v>38</v>
      </c>
      <c r="B44" s="73" t="s">
        <v>181</v>
      </c>
      <c r="C44" s="73" t="s">
        <v>638</v>
      </c>
      <c r="D44" s="74" t="s">
        <v>396</v>
      </c>
      <c r="E44" s="73"/>
      <c r="F44" s="73"/>
      <c r="G44" s="73" t="s">
        <v>707</v>
      </c>
      <c r="H44" s="73" t="s">
        <v>44</v>
      </c>
      <c r="I44" s="73"/>
      <c r="J44" s="73"/>
      <c r="K44" s="73">
        <v>202410</v>
      </c>
      <c r="L44" s="73" t="s">
        <v>14</v>
      </c>
      <c r="M44" s="73"/>
      <c r="N44" s="73"/>
      <c r="O44" s="73"/>
      <c r="P44" s="73" t="s">
        <v>433</v>
      </c>
      <c r="Q44" s="73" t="s">
        <v>434</v>
      </c>
      <c r="R44" s="73"/>
      <c r="S44" s="73"/>
      <c r="T44" s="74" t="s">
        <v>435</v>
      </c>
      <c r="U44" s="73" t="s">
        <v>379</v>
      </c>
      <c r="V44" s="73" t="s">
        <v>379</v>
      </c>
      <c r="W44" s="73"/>
      <c r="X44" s="73" t="s">
        <v>15</v>
      </c>
      <c r="Y44" s="73"/>
      <c r="Z44" s="73"/>
      <c r="AA44" s="73">
        <v>14588.5</v>
      </c>
      <c r="AB44" s="73">
        <v>11600</v>
      </c>
      <c r="AC44" s="73"/>
      <c r="AD44" s="73"/>
      <c r="AE44" s="73" t="s">
        <v>129</v>
      </c>
      <c r="AF44" s="73"/>
      <c r="AG44" s="73" t="s">
        <v>381</v>
      </c>
      <c r="AH44" s="73" t="s">
        <v>639</v>
      </c>
      <c r="AI44" s="73" t="s">
        <v>182</v>
      </c>
      <c r="AJ44" s="73"/>
      <c r="AK44" s="73"/>
      <c r="AL44" s="73"/>
      <c r="AM44" s="73"/>
      <c r="AN44" s="73"/>
      <c r="AO44" s="73"/>
      <c r="AP44" s="73"/>
      <c r="AQ44" s="73"/>
      <c r="AR44" s="74"/>
      <c r="AS44" s="74"/>
      <c r="AT44" s="73"/>
      <c r="AU44" s="83"/>
      <c r="AV44" s="83"/>
      <c r="AW44" s="83" t="s">
        <v>639</v>
      </c>
      <c r="AX44" s="83"/>
      <c r="AY44" s="83" t="s">
        <v>379</v>
      </c>
      <c r="AZ44" s="83" t="s">
        <v>639</v>
      </c>
      <c r="BA44" s="73"/>
      <c r="BB44" s="73"/>
      <c r="BC44" s="73"/>
      <c r="BD44" s="73"/>
      <c r="BE44" s="74" t="s">
        <v>488</v>
      </c>
      <c r="BF44" s="73" t="s">
        <v>379</v>
      </c>
      <c r="BG44" s="73"/>
      <c r="BH44" s="73"/>
      <c r="BI44" s="73" t="s">
        <v>394</v>
      </c>
      <c r="BJ44" s="73"/>
      <c r="BK44" s="73"/>
      <c r="BL44" s="73" t="s">
        <v>394</v>
      </c>
      <c r="BM44" s="73"/>
      <c r="BN44" s="73"/>
      <c r="BO44" s="74" t="s">
        <v>394</v>
      </c>
      <c r="BP44" s="73"/>
      <c r="BQ44" s="73"/>
      <c r="BR44" s="74" t="s">
        <v>394</v>
      </c>
      <c r="BS44" s="73"/>
      <c r="BT44" s="73"/>
      <c r="BU44" s="74" t="s">
        <v>394</v>
      </c>
      <c r="BV44" s="73"/>
      <c r="BW44" s="73"/>
      <c r="BX44" s="74" t="s">
        <v>394</v>
      </c>
      <c r="BY44" s="73"/>
      <c r="BZ44" s="73"/>
      <c r="CA44" s="74" t="s">
        <v>394</v>
      </c>
      <c r="CB44" s="73"/>
      <c r="CC44" s="73"/>
      <c r="CD44" s="74" t="s">
        <v>394</v>
      </c>
      <c r="CE44" s="73"/>
      <c r="CF44" s="73"/>
      <c r="CG44" s="111"/>
      <c r="CH44" s="111"/>
      <c r="CI44" s="111"/>
      <c r="CJ44" s="111"/>
      <c r="CK44" s="111"/>
    </row>
    <row r="45" s="66" customFormat="1" ht="77.1" hidden="1" customHeight="1" spans="1:89">
      <c r="A45" s="73">
        <v>39</v>
      </c>
      <c r="B45" s="73" t="s">
        <v>187</v>
      </c>
      <c r="C45" s="73" t="s">
        <v>647</v>
      </c>
      <c r="D45" s="74" t="s">
        <v>396</v>
      </c>
      <c r="E45" s="73"/>
      <c r="F45" s="73"/>
      <c r="G45" s="73" t="s">
        <v>707</v>
      </c>
      <c r="H45" s="73">
        <v>2024</v>
      </c>
      <c r="I45" s="73"/>
      <c r="J45" s="73"/>
      <c r="K45" s="73">
        <v>202410</v>
      </c>
      <c r="L45" s="73" t="s">
        <v>14</v>
      </c>
      <c r="M45" s="73"/>
      <c r="N45" s="73"/>
      <c r="O45" s="73"/>
      <c r="P45" s="73" t="s">
        <v>433</v>
      </c>
      <c r="Q45" s="73" t="s">
        <v>434</v>
      </c>
      <c r="R45" s="73"/>
      <c r="S45" s="73"/>
      <c r="T45" s="74" t="s">
        <v>435</v>
      </c>
      <c r="U45" s="73" t="s">
        <v>379</v>
      </c>
      <c r="V45" s="73" t="s">
        <v>386</v>
      </c>
      <c r="W45" s="73"/>
      <c r="X45" s="73" t="s">
        <v>106</v>
      </c>
      <c r="Y45" s="73"/>
      <c r="Z45" s="73"/>
      <c r="AA45" s="73">
        <v>13176</v>
      </c>
      <c r="AB45" s="73">
        <v>10500</v>
      </c>
      <c r="AC45" s="73" t="s">
        <v>447</v>
      </c>
      <c r="AD45" s="73"/>
      <c r="AE45" s="73" t="s">
        <v>129</v>
      </c>
      <c r="AF45" s="73"/>
      <c r="AG45" s="73" t="s">
        <v>569</v>
      </c>
      <c r="AH45" s="73" t="s">
        <v>648</v>
      </c>
      <c r="AI45" s="73" t="s">
        <v>188</v>
      </c>
      <c r="AJ45" s="73"/>
      <c r="AK45" s="73"/>
      <c r="AL45" s="73"/>
      <c r="AM45" s="73"/>
      <c r="AN45" s="73"/>
      <c r="AO45" s="73"/>
      <c r="AP45" s="73"/>
      <c r="AQ45" s="73"/>
      <c r="AR45" s="74"/>
      <c r="AS45" s="74"/>
      <c r="AT45" s="73"/>
      <c r="AU45" s="83"/>
      <c r="AV45" s="83"/>
      <c r="AW45" s="83" t="s">
        <v>648</v>
      </c>
      <c r="AX45" s="83"/>
      <c r="AY45" s="83" t="s">
        <v>386</v>
      </c>
      <c r="AZ45" s="83" t="s">
        <v>648</v>
      </c>
      <c r="BA45" s="73" t="s">
        <v>386</v>
      </c>
      <c r="BB45" s="73" t="s">
        <v>652</v>
      </c>
      <c r="BC45" s="73"/>
      <c r="BD45" s="73"/>
      <c r="BE45" s="74" t="s">
        <v>488</v>
      </c>
      <c r="BF45" s="73" t="s">
        <v>379</v>
      </c>
      <c r="BG45" s="73"/>
      <c r="BH45" s="73"/>
      <c r="BI45" s="73" t="s">
        <v>394</v>
      </c>
      <c r="BJ45" s="73"/>
      <c r="BK45" s="73"/>
      <c r="BL45" s="73" t="s">
        <v>394</v>
      </c>
      <c r="BM45" s="73"/>
      <c r="BN45" s="73"/>
      <c r="BO45" s="74" t="s">
        <v>394</v>
      </c>
      <c r="BP45" s="73"/>
      <c r="BQ45" s="73"/>
      <c r="BR45" s="74" t="s">
        <v>394</v>
      </c>
      <c r="BS45" s="73"/>
      <c r="BT45" s="73"/>
      <c r="BU45" s="74" t="s">
        <v>394</v>
      </c>
      <c r="BV45" s="73"/>
      <c r="BW45" s="73"/>
      <c r="BX45" s="74" t="s">
        <v>394</v>
      </c>
      <c r="BY45" s="73"/>
      <c r="BZ45" s="73"/>
      <c r="CA45" s="74" t="s">
        <v>394</v>
      </c>
      <c r="CB45" s="73"/>
      <c r="CC45" s="73"/>
      <c r="CD45" s="74" t="s">
        <v>394</v>
      </c>
      <c r="CE45" s="73"/>
      <c r="CF45" s="73"/>
      <c r="CG45" s="88"/>
      <c r="CH45" s="88"/>
      <c r="CI45" s="88"/>
      <c r="CJ45" s="88"/>
      <c r="CK45" s="88"/>
    </row>
    <row r="46" s="66" customFormat="1" ht="77.1" hidden="1" customHeight="1" spans="1:92">
      <c r="A46" s="73">
        <v>40</v>
      </c>
      <c r="B46" s="73" t="s">
        <v>65</v>
      </c>
      <c r="C46" s="74" t="s">
        <v>476</v>
      </c>
      <c r="D46" s="74" t="s">
        <v>396</v>
      </c>
      <c r="E46" s="73" t="s">
        <v>1051</v>
      </c>
      <c r="F46" s="73" t="s">
        <v>397</v>
      </c>
      <c r="G46" s="73" t="s">
        <v>707</v>
      </c>
      <c r="H46" s="73" t="s">
        <v>13</v>
      </c>
      <c r="I46" s="73">
        <v>202303</v>
      </c>
      <c r="J46" s="73">
        <v>202402</v>
      </c>
      <c r="K46" s="73">
        <v>202411</v>
      </c>
      <c r="L46" s="73" t="s">
        <v>14</v>
      </c>
      <c r="M46" s="73"/>
      <c r="N46" s="73"/>
      <c r="O46" s="73"/>
      <c r="P46" s="73" t="s">
        <v>400</v>
      </c>
      <c r="Q46" s="73" t="s">
        <v>401</v>
      </c>
      <c r="R46" s="73"/>
      <c r="S46" s="73"/>
      <c r="T46" s="73" t="s">
        <v>402</v>
      </c>
      <c r="U46" s="73" t="s">
        <v>379</v>
      </c>
      <c r="V46" s="73" t="s">
        <v>386</v>
      </c>
      <c r="W46" s="73"/>
      <c r="X46" s="73" t="s">
        <v>15</v>
      </c>
      <c r="Y46" s="73"/>
      <c r="Z46" s="73"/>
      <c r="AA46" s="73">
        <v>23500</v>
      </c>
      <c r="AB46" s="73">
        <v>10000</v>
      </c>
      <c r="AC46" s="73">
        <v>13.6</v>
      </c>
      <c r="AD46" s="73"/>
      <c r="AE46" s="73" t="s">
        <v>16</v>
      </c>
      <c r="AF46" s="73"/>
      <c r="AG46" s="73" t="s">
        <v>381</v>
      </c>
      <c r="AH46" s="73" t="s">
        <v>382</v>
      </c>
      <c r="AI46" s="73" t="s">
        <v>66</v>
      </c>
      <c r="AJ46" s="73" t="s">
        <v>67</v>
      </c>
      <c r="AK46" s="73"/>
      <c r="AL46" s="73"/>
      <c r="AM46" s="74" t="s">
        <v>478</v>
      </c>
      <c r="AN46" s="74">
        <v>15047224700</v>
      </c>
      <c r="AO46" s="74" t="s">
        <v>384</v>
      </c>
      <c r="AP46" s="74"/>
      <c r="AQ46" s="74"/>
      <c r="AR46" s="74"/>
      <c r="AS46" s="74"/>
      <c r="AT46" s="74"/>
      <c r="AU46" s="74"/>
      <c r="AV46" s="74"/>
      <c r="AW46" s="74"/>
      <c r="AX46" s="74"/>
      <c r="AY46" s="74" t="s">
        <v>386</v>
      </c>
      <c r="AZ46" s="74" t="s">
        <v>1096</v>
      </c>
      <c r="BA46" s="73" t="s">
        <v>386</v>
      </c>
      <c r="BB46" s="73"/>
      <c r="BC46" s="73"/>
      <c r="BD46" s="73"/>
      <c r="BE46" s="74" t="str">
        <f t="shared" ref="BE46:BE106" si="7">IF(OR(BF46="是",BF46="无需办理"),IF(OR(BI46="是",BI46="无需办理"),IF(OR(BL46="是",BL46="无需办理"),IF(OR(BO46="是",BO46="无需办理"),IF(OR(BR46="是",BR46="无需办理"),IF(OR(BU46="是",BU46="无需办理"),IF(OR(BX46="是",BX46="无需办理"),IF(OR(CA46="是",CA46="无需办理"),IF(OR(CD46="是",CD46="无需办理"),"办结",""),""),""),""),""),""),""),""),"")</f>
        <v/>
      </c>
      <c r="BF46" s="74" t="s">
        <v>379</v>
      </c>
      <c r="BG46" s="74" t="s">
        <v>393</v>
      </c>
      <c r="BH46" s="74" t="s">
        <v>389</v>
      </c>
      <c r="BI46" s="74" t="s">
        <v>394</v>
      </c>
      <c r="BJ46" s="74"/>
      <c r="BK46" s="74"/>
      <c r="BL46" s="74" t="s">
        <v>394</v>
      </c>
      <c r="BM46" s="74"/>
      <c r="BN46" s="74"/>
      <c r="BO46" s="74" t="s">
        <v>386</v>
      </c>
      <c r="BP46" s="74" t="s">
        <v>387</v>
      </c>
      <c r="BQ46" s="74" t="s">
        <v>389</v>
      </c>
      <c r="BR46" s="74" t="s">
        <v>379</v>
      </c>
      <c r="BS46" s="74" t="s">
        <v>387</v>
      </c>
      <c r="BT46" s="74" t="s">
        <v>389</v>
      </c>
      <c r="BU46" s="74" t="s">
        <v>394</v>
      </c>
      <c r="BV46" s="74"/>
      <c r="BW46" s="74"/>
      <c r="BX46" s="74" t="s">
        <v>394</v>
      </c>
      <c r="BY46" s="74"/>
      <c r="BZ46" s="74"/>
      <c r="CA46" s="74" t="s">
        <v>394</v>
      </c>
      <c r="CB46" s="74"/>
      <c r="CC46" s="74"/>
      <c r="CD46" s="74" t="s">
        <v>394</v>
      </c>
      <c r="CE46" s="74"/>
      <c r="CF46" s="74"/>
      <c r="CG46" s="74" t="s">
        <v>386</v>
      </c>
      <c r="CI46" s="66" t="s">
        <v>480</v>
      </c>
      <c r="CM46" s="87">
        <f t="shared" ref="CM46:CM52" si="8">AA46/10000</f>
        <v>2.35</v>
      </c>
      <c r="CN46" s="87">
        <f t="shared" ref="CN46:CN52" si="9">AB46/10000</f>
        <v>1</v>
      </c>
    </row>
    <row r="47" s="66" customFormat="1" ht="90.95" hidden="1" customHeight="1" spans="1:89">
      <c r="A47" s="73">
        <v>41</v>
      </c>
      <c r="B47" s="73" t="s">
        <v>216</v>
      </c>
      <c r="C47" s="73" t="s">
        <v>895</v>
      </c>
      <c r="D47" s="74" t="s">
        <v>396</v>
      </c>
      <c r="E47" s="73"/>
      <c r="F47" s="73" t="s">
        <v>397</v>
      </c>
      <c r="G47" s="73" t="s">
        <v>707</v>
      </c>
      <c r="H47" s="73" t="s">
        <v>133</v>
      </c>
      <c r="I47" s="73"/>
      <c r="J47" s="73">
        <v>202404</v>
      </c>
      <c r="K47" s="73">
        <v>202506</v>
      </c>
      <c r="L47" s="74" t="s">
        <v>14</v>
      </c>
      <c r="M47" s="73"/>
      <c r="N47" s="73" t="s">
        <v>379</v>
      </c>
      <c r="O47" s="73"/>
      <c r="P47" s="73" t="s">
        <v>433</v>
      </c>
      <c r="Q47" s="73" t="s">
        <v>434</v>
      </c>
      <c r="R47" s="73" t="s">
        <v>379</v>
      </c>
      <c r="S47" s="73"/>
      <c r="T47" s="73" t="s">
        <v>435</v>
      </c>
      <c r="U47" s="73" t="s">
        <v>379</v>
      </c>
      <c r="V47" s="73" t="s">
        <v>386</v>
      </c>
      <c r="W47" s="73"/>
      <c r="X47" s="73" t="s">
        <v>15</v>
      </c>
      <c r="Y47" s="73"/>
      <c r="Z47" s="73"/>
      <c r="AA47" s="73">
        <v>24753</v>
      </c>
      <c r="AB47" s="73">
        <v>10000</v>
      </c>
      <c r="AC47" s="73" t="s">
        <v>447</v>
      </c>
      <c r="AD47" s="73"/>
      <c r="AE47" s="73" t="s">
        <v>129</v>
      </c>
      <c r="AF47" s="73"/>
      <c r="AG47" s="73" t="s">
        <v>569</v>
      </c>
      <c r="AH47" s="73" t="s">
        <v>382</v>
      </c>
      <c r="AI47" s="73" t="s">
        <v>217</v>
      </c>
      <c r="AJ47" s="73" t="s">
        <v>78</v>
      </c>
      <c r="AK47" s="73"/>
      <c r="AL47" s="73"/>
      <c r="AM47" s="73" t="s">
        <v>457</v>
      </c>
      <c r="AN47" s="74">
        <v>13848539369</v>
      </c>
      <c r="AO47" s="73"/>
      <c r="AP47" s="73"/>
      <c r="AQ47" s="73"/>
      <c r="AR47" s="74"/>
      <c r="AS47" s="74"/>
      <c r="AT47" s="73"/>
      <c r="AU47" s="83"/>
      <c r="AV47" s="83"/>
      <c r="AW47" s="83" t="s">
        <v>893</v>
      </c>
      <c r="AX47" s="83" t="s">
        <v>386</v>
      </c>
      <c r="AY47" s="83" t="s">
        <v>386</v>
      </c>
      <c r="AZ47" s="83" t="s">
        <v>896</v>
      </c>
      <c r="BA47" s="73" t="s">
        <v>386</v>
      </c>
      <c r="BB47" s="73"/>
      <c r="BC47" s="73"/>
      <c r="BD47" s="73"/>
      <c r="BE47" s="74" t="str">
        <f t="shared" si="7"/>
        <v>办结</v>
      </c>
      <c r="BF47" s="73" t="s">
        <v>379</v>
      </c>
      <c r="BG47" s="73" t="s">
        <v>387</v>
      </c>
      <c r="BH47" s="73" t="s">
        <v>389</v>
      </c>
      <c r="BI47" s="73" t="s">
        <v>394</v>
      </c>
      <c r="BJ47" s="73"/>
      <c r="BK47" s="73"/>
      <c r="BL47" s="73" t="s">
        <v>394</v>
      </c>
      <c r="BM47" s="73"/>
      <c r="BN47" s="73"/>
      <c r="BO47" s="73" t="s">
        <v>379</v>
      </c>
      <c r="BP47" s="73"/>
      <c r="BQ47" s="73"/>
      <c r="BR47" s="73" t="s">
        <v>379</v>
      </c>
      <c r="BS47" s="73"/>
      <c r="BT47" s="73"/>
      <c r="BU47" s="73" t="s">
        <v>394</v>
      </c>
      <c r="BV47" s="73"/>
      <c r="BW47" s="73"/>
      <c r="BX47" s="73" t="s">
        <v>394</v>
      </c>
      <c r="BY47" s="73"/>
      <c r="BZ47" s="73"/>
      <c r="CA47" s="73" t="s">
        <v>394</v>
      </c>
      <c r="CB47" s="73"/>
      <c r="CC47" s="73"/>
      <c r="CD47" s="73" t="s">
        <v>394</v>
      </c>
      <c r="CE47" s="73"/>
      <c r="CF47" s="73"/>
      <c r="CG47" s="73"/>
      <c r="CH47" s="88"/>
      <c r="CI47" s="88"/>
      <c r="CJ47" s="88"/>
      <c r="CK47" s="88"/>
    </row>
    <row r="48" s="66" customFormat="1" ht="77.1" hidden="1" customHeight="1" spans="1:89">
      <c r="A48" s="73">
        <v>42</v>
      </c>
      <c r="B48" s="73" t="s">
        <v>1097</v>
      </c>
      <c r="C48" s="73" t="s">
        <v>614</v>
      </c>
      <c r="D48" s="74" t="s">
        <v>396</v>
      </c>
      <c r="E48" s="73"/>
      <c r="F48" s="73"/>
      <c r="G48" s="73" t="s">
        <v>707</v>
      </c>
      <c r="H48" s="73" t="s">
        <v>133</v>
      </c>
      <c r="I48" s="73"/>
      <c r="J48" s="73"/>
      <c r="K48" s="73">
        <v>202510</v>
      </c>
      <c r="L48" s="73" t="s">
        <v>14</v>
      </c>
      <c r="M48" s="73"/>
      <c r="N48" s="73"/>
      <c r="O48" s="73"/>
      <c r="P48" s="73" t="s">
        <v>433</v>
      </c>
      <c r="Q48" s="73" t="s">
        <v>434</v>
      </c>
      <c r="R48" s="73"/>
      <c r="S48" s="73"/>
      <c r="T48" s="74"/>
      <c r="U48" s="73" t="s">
        <v>379</v>
      </c>
      <c r="V48" s="73" t="s">
        <v>386</v>
      </c>
      <c r="W48" s="73"/>
      <c r="X48" s="73" t="s">
        <v>15</v>
      </c>
      <c r="Y48" s="73"/>
      <c r="Z48" s="73"/>
      <c r="AA48" s="73">
        <v>11566</v>
      </c>
      <c r="AB48" s="73">
        <v>9500</v>
      </c>
      <c r="AC48" s="73"/>
      <c r="AD48" s="73"/>
      <c r="AE48" s="73" t="s">
        <v>129</v>
      </c>
      <c r="AF48" s="73"/>
      <c r="AG48" s="73" t="s">
        <v>569</v>
      </c>
      <c r="AH48" s="73" t="s">
        <v>1098</v>
      </c>
      <c r="AI48" s="73" t="s">
        <v>1099</v>
      </c>
      <c r="AJ48" s="73"/>
      <c r="AK48" s="73"/>
      <c r="AL48" s="73"/>
      <c r="AM48" s="73"/>
      <c r="AN48" s="73"/>
      <c r="AO48" s="73"/>
      <c r="AP48" s="73"/>
      <c r="AQ48" s="73"/>
      <c r="AR48" s="74"/>
      <c r="AS48" s="74"/>
      <c r="AT48" s="73"/>
      <c r="AU48" s="83"/>
      <c r="AV48" s="83"/>
      <c r="AW48" s="83" t="s">
        <v>1100</v>
      </c>
      <c r="AX48" s="83"/>
      <c r="AY48" s="83" t="s">
        <v>386</v>
      </c>
      <c r="AZ48" s="83" t="s">
        <v>1101</v>
      </c>
      <c r="BA48" s="73"/>
      <c r="BB48" s="73"/>
      <c r="BC48" s="73"/>
      <c r="BD48" s="73"/>
      <c r="BE48" s="74"/>
      <c r="BF48" s="73" t="s">
        <v>386</v>
      </c>
      <c r="BG48" s="73"/>
      <c r="BH48" s="73"/>
      <c r="BI48" s="73" t="s">
        <v>394</v>
      </c>
      <c r="BJ48" s="73"/>
      <c r="BK48" s="73"/>
      <c r="BL48" s="73" t="s">
        <v>394</v>
      </c>
      <c r="BM48" s="73"/>
      <c r="BN48" s="73"/>
      <c r="BO48" s="74" t="s">
        <v>394</v>
      </c>
      <c r="BP48" s="73"/>
      <c r="BQ48" s="73"/>
      <c r="BR48" s="74" t="s">
        <v>394</v>
      </c>
      <c r="BS48" s="73"/>
      <c r="BT48" s="73"/>
      <c r="BU48" s="74" t="s">
        <v>394</v>
      </c>
      <c r="BV48" s="73"/>
      <c r="BW48" s="73"/>
      <c r="BX48" s="74" t="s">
        <v>394</v>
      </c>
      <c r="BY48" s="73"/>
      <c r="BZ48" s="73"/>
      <c r="CA48" s="74" t="s">
        <v>394</v>
      </c>
      <c r="CB48" s="73"/>
      <c r="CC48" s="73"/>
      <c r="CD48" s="74" t="s">
        <v>394</v>
      </c>
      <c r="CE48" s="73"/>
      <c r="CF48" s="73"/>
      <c r="CG48" s="88"/>
      <c r="CH48" s="88"/>
      <c r="CI48" s="88"/>
      <c r="CJ48" s="88"/>
      <c r="CK48" s="88"/>
    </row>
    <row r="49" s="66" customFormat="1" ht="105" hidden="1" customHeight="1" spans="1:89">
      <c r="A49" s="73">
        <v>43</v>
      </c>
      <c r="B49" s="73" t="s">
        <v>225</v>
      </c>
      <c r="C49" s="73" t="s">
        <v>614</v>
      </c>
      <c r="D49" s="74" t="s">
        <v>396</v>
      </c>
      <c r="E49" s="73"/>
      <c r="F49" s="73"/>
      <c r="G49" s="73" t="s">
        <v>707</v>
      </c>
      <c r="H49" s="73" t="s">
        <v>133</v>
      </c>
      <c r="I49" s="73"/>
      <c r="J49" s="73"/>
      <c r="K49" s="73">
        <v>202510</v>
      </c>
      <c r="L49" s="73" t="s">
        <v>14</v>
      </c>
      <c r="M49" s="73"/>
      <c r="N49" s="73"/>
      <c r="O49" s="73"/>
      <c r="P49" s="73" t="s">
        <v>433</v>
      </c>
      <c r="Q49" s="73" t="s">
        <v>434</v>
      </c>
      <c r="R49" s="73"/>
      <c r="S49" s="73"/>
      <c r="T49" s="74"/>
      <c r="U49" s="73" t="s">
        <v>379</v>
      </c>
      <c r="V49" s="73" t="s">
        <v>386</v>
      </c>
      <c r="W49" s="73"/>
      <c r="X49" s="73" t="s">
        <v>15</v>
      </c>
      <c r="Y49" s="73"/>
      <c r="Z49" s="73"/>
      <c r="AA49" s="73">
        <v>10500</v>
      </c>
      <c r="AB49" s="73">
        <v>8800</v>
      </c>
      <c r="AC49" s="73"/>
      <c r="AD49" s="73"/>
      <c r="AE49" s="73" t="s">
        <v>129</v>
      </c>
      <c r="AF49" s="73"/>
      <c r="AG49" s="73" t="s">
        <v>569</v>
      </c>
      <c r="AH49" s="73" t="s">
        <v>648</v>
      </c>
      <c r="AI49" s="73" t="s">
        <v>226</v>
      </c>
      <c r="AJ49" s="73"/>
      <c r="AK49" s="73"/>
      <c r="AL49" s="73"/>
      <c r="AM49" s="73"/>
      <c r="AN49" s="73"/>
      <c r="AO49" s="73"/>
      <c r="AP49" s="73"/>
      <c r="AQ49" s="73"/>
      <c r="AR49" s="74"/>
      <c r="AS49" s="74"/>
      <c r="AT49" s="73"/>
      <c r="AU49" s="83"/>
      <c r="AV49" s="83"/>
      <c r="AW49" s="83" t="s">
        <v>648</v>
      </c>
      <c r="AX49" s="83"/>
      <c r="AY49" s="83" t="s">
        <v>386</v>
      </c>
      <c r="AZ49" s="83" t="s">
        <v>648</v>
      </c>
      <c r="BA49" s="73"/>
      <c r="BB49" s="73"/>
      <c r="BC49" s="73"/>
      <c r="BD49" s="73"/>
      <c r="BE49" s="74"/>
      <c r="BF49" s="73" t="s">
        <v>386</v>
      </c>
      <c r="BG49" s="73"/>
      <c r="BH49" s="73"/>
      <c r="BI49" s="73" t="s">
        <v>394</v>
      </c>
      <c r="BJ49" s="73"/>
      <c r="BK49" s="73"/>
      <c r="BL49" s="73" t="s">
        <v>394</v>
      </c>
      <c r="BM49" s="73"/>
      <c r="BN49" s="73"/>
      <c r="BO49" s="74" t="s">
        <v>394</v>
      </c>
      <c r="BP49" s="73"/>
      <c r="BQ49" s="73"/>
      <c r="BR49" s="74" t="s">
        <v>394</v>
      </c>
      <c r="BS49" s="73"/>
      <c r="BT49" s="73"/>
      <c r="BU49" s="74" t="s">
        <v>394</v>
      </c>
      <c r="BV49" s="73"/>
      <c r="BW49" s="73"/>
      <c r="BX49" s="74" t="s">
        <v>394</v>
      </c>
      <c r="BY49" s="73"/>
      <c r="BZ49" s="73"/>
      <c r="CA49" s="74" t="s">
        <v>394</v>
      </c>
      <c r="CB49" s="73"/>
      <c r="CC49" s="73"/>
      <c r="CD49" s="74" t="s">
        <v>394</v>
      </c>
      <c r="CE49" s="73"/>
      <c r="CF49" s="73"/>
      <c r="CG49" s="73"/>
      <c r="CH49" s="88"/>
      <c r="CI49" s="88"/>
      <c r="CJ49" s="88"/>
      <c r="CK49" s="88"/>
    </row>
    <row r="50" s="66" customFormat="1" ht="77.1" hidden="1" customHeight="1" spans="1:92">
      <c r="A50" s="73">
        <v>44</v>
      </c>
      <c r="B50" s="73" t="s">
        <v>164</v>
      </c>
      <c r="C50" s="73" t="s">
        <v>616</v>
      </c>
      <c r="D50" s="74" t="s">
        <v>374</v>
      </c>
      <c r="E50" s="73" t="s">
        <v>1059</v>
      </c>
      <c r="F50" s="73" t="s">
        <v>503</v>
      </c>
      <c r="G50" s="73" t="s">
        <v>707</v>
      </c>
      <c r="H50" s="73">
        <v>2024</v>
      </c>
      <c r="I50" s="73">
        <v>202307</v>
      </c>
      <c r="J50" s="73">
        <v>202401</v>
      </c>
      <c r="K50" s="73">
        <v>202407</v>
      </c>
      <c r="L50" s="73" t="s">
        <v>14</v>
      </c>
      <c r="M50" s="73"/>
      <c r="N50" s="73"/>
      <c r="O50" s="73"/>
      <c r="P50" s="73" t="s">
        <v>400</v>
      </c>
      <c r="Q50" s="74" t="s">
        <v>401</v>
      </c>
      <c r="R50" s="73" t="s">
        <v>379</v>
      </c>
      <c r="S50" s="74"/>
      <c r="T50" s="73" t="s">
        <v>402</v>
      </c>
      <c r="U50" s="73" t="s">
        <v>379</v>
      </c>
      <c r="V50" s="73" t="s">
        <v>386</v>
      </c>
      <c r="W50" s="73"/>
      <c r="X50" s="73" t="s">
        <v>15</v>
      </c>
      <c r="Y50" s="73"/>
      <c r="Z50" s="73"/>
      <c r="AA50" s="73">
        <v>11000</v>
      </c>
      <c r="AB50" s="73">
        <v>7000</v>
      </c>
      <c r="AC50" s="73">
        <v>4.65</v>
      </c>
      <c r="AD50" s="73" t="s">
        <v>617</v>
      </c>
      <c r="AE50" s="73" t="s">
        <v>129</v>
      </c>
      <c r="AF50" s="73" t="s">
        <v>495</v>
      </c>
      <c r="AG50" s="73" t="s">
        <v>569</v>
      </c>
      <c r="AH50" s="73" t="s">
        <v>382</v>
      </c>
      <c r="AI50" s="73" t="s">
        <v>165</v>
      </c>
      <c r="AJ50" s="73" t="s">
        <v>81</v>
      </c>
      <c r="AK50" s="73" t="s">
        <v>618</v>
      </c>
      <c r="AL50" s="73">
        <v>13947229599</v>
      </c>
      <c r="AM50" s="73" t="s">
        <v>504</v>
      </c>
      <c r="AN50" s="74">
        <v>13500629607</v>
      </c>
      <c r="AO50" s="74">
        <v>27</v>
      </c>
      <c r="AP50" s="74">
        <v>0</v>
      </c>
      <c r="AQ50" s="74"/>
      <c r="AR50" s="74"/>
      <c r="AS50" s="74"/>
      <c r="AT50" s="74"/>
      <c r="AU50" s="83"/>
      <c r="AV50" s="83"/>
      <c r="AW50" s="83" t="s">
        <v>619</v>
      </c>
      <c r="AX50" s="83"/>
      <c r="AY50" s="83" t="s">
        <v>379</v>
      </c>
      <c r="AZ50" s="83" t="s">
        <v>1102</v>
      </c>
      <c r="BA50" s="73" t="s">
        <v>386</v>
      </c>
      <c r="BB50" s="73"/>
      <c r="BC50" s="73"/>
      <c r="BD50" s="73"/>
      <c r="BE50" s="74" t="str">
        <f t="shared" si="7"/>
        <v>办结</v>
      </c>
      <c r="BF50" s="74" t="s">
        <v>379</v>
      </c>
      <c r="BG50" s="74" t="s">
        <v>387</v>
      </c>
      <c r="BH50" s="74" t="s">
        <v>389</v>
      </c>
      <c r="BI50" s="74" t="s">
        <v>394</v>
      </c>
      <c r="BJ50" s="74"/>
      <c r="BK50" s="74"/>
      <c r="BL50" s="74" t="s">
        <v>394</v>
      </c>
      <c r="BM50" s="74"/>
      <c r="BN50" s="74"/>
      <c r="BO50" s="74" t="s">
        <v>379</v>
      </c>
      <c r="BP50" s="74" t="s">
        <v>387</v>
      </c>
      <c r="BQ50" s="74" t="s">
        <v>573</v>
      </c>
      <c r="BR50" s="74" t="s">
        <v>379</v>
      </c>
      <c r="BS50" s="74" t="s">
        <v>387</v>
      </c>
      <c r="BT50" s="74" t="s">
        <v>573</v>
      </c>
      <c r="BU50" s="74" t="s">
        <v>394</v>
      </c>
      <c r="BV50" s="74"/>
      <c r="BW50" s="74"/>
      <c r="BX50" s="74" t="s">
        <v>394</v>
      </c>
      <c r="BY50" s="74"/>
      <c r="BZ50" s="74"/>
      <c r="CA50" s="74" t="s">
        <v>394</v>
      </c>
      <c r="CB50" s="74"/>
      <c r="CC50" s="74"/>
      <c r="CD50" s="74" t="s">
        <v>394</v>
      </c>
      <c r="CE50" s="74"/>
      <c r="CF50" s="74"/>
      <c r="CG50" s="74"/>
      <c r="CM50" s="87">
        <f t="shared" si="8"/>
        <v>1.1</v>
      </c>
      <c r="CN50" s="87">
        <f t="shared" si="9"/>
        <v>0.7</v>
      </c>
    </row>
    <row r="51" s="66" customFormat="1" ht="77.1" hidden="1" customHeight="1" spans="1:92">
      <c r="A51" s="73">
        <v>45</v>
      </c>
      <c r="B51" s="73" t="s">
        <v>82</v>
      </c>
      <c r="C51" s="74" t="s">
        <v>506</v>
      </c>
      <c r="D51" s="74" t="s">
        <v>396</v>
      </c>
      <c r="E51" s="73" t="s">
        <v>1051</v>
      </c>
      <c r="F51" s="73" t="s">
        <v>397</v>
      </c>
      <c r="G51" s="73" t="s">
        <v>707</v>
      </c>
      <c r="H51" s="73" t="s">
        <v>44</v>
      </c>
      <c r="I51" s="73">
        <v>202301</v>
      </c>
      <c r="J51" s="73">
        <v>202401</v>
      </c>
      <c r="K51" s="73">
        <v>202410</v>
      </c>
      <c r="L51" s="73" t="s">
        <v>14</v>
      </c>
      <c r="M51" s="73"/>
      <c r="N51" s="73" t="s">
        <v>379</v>
      </c>
      <c r="O51" s="73"/>
      <c r="P51" s="73" t="s">
        <v>433</v>
      </c>
      <c r="Q51" s="73" t="s">
        <v>445</v>
      </c>
      <c r="R51" s="73" t="s">
        <v>379</v>
      </c>
      <c r="S51" s="73"/>
      <c r="T51" s="73" t="s">
        <v>446</v>
      </c>
      <c r="U51" s="73" t="s">
        <v>379</v>
      </c>
      <c r="V51" s="73" t="s">
        <v>379</v>
      </c>
      <c r="W51" s="73"/>
      <c r="X51" s="73" t="s">
        <v>15</v>
      </c>
      <c r="Y51" s="73"/>
      <c r="Z51" s="73"/>
      <c r="AA51" s="73">
        <v>13978</v>
      </c>
      <c r="AB51" s="73">
        <v>6000</v>
      </c>
      <c r="AC51" s="73" t="s">
        <v>447</v>
      </c>
      <c r="AD51" s="73"/>
      <c r="AE51" s="73" t="s">
        <v>16</v>
      </c>
      <c r="AF51" s="73"/>
      <c r="AG51" s="73" t="s">
        <v>381</v>
      </c>
      <c r="AH51" s="73" t="s">
        <v>382</v>
      </c>
      <c r="AI51" s="73" t="s">
        <v>83</v>
      </c>
      <c r="AJ51" s="73" t="s">
        <v>46</v>
      </c>
      <c r="AK51" s="73"/>
      <c r="AL51" s="73"/>
      <c r="AM51" s="74" t="s">
        <v>448</v>
      </c>
      <c r="AN51" s="74">
        <v>18686114370</v>
      </c>
      <c r="AO51" s="74"/>
      <c r="AP51" s="74"/>
      <c r="AQ51" s="74"/>
      <c r="AR51" s="74"/>
      <c r="AS51" s="74"/>
      <c r="AT51" s="74"/>
      <c r="AU51" s="74"/>
      <c r="AV51" s="74"/>
      <c r="AW51" s="74"/>
      <c r="AX51" s="74"/>
      <c r="AY51" s="74" t="s">
        <v>379</v>
      </c>
      <c r="AZ51" s="74" t="s">
        <v>1103</v>
      </c>
      <c r="BA51" s="73" t="s">
        <v>386</v>
      </c>
      <c r="BB51" s="73"/>
      <c r="BC51" s="73"/>
      <c r="BD51" s="73"/>
      <c r="BE51" s="74" t="str">
        <f t="shared" si="7"/>
        <v>办结</v>
      </c>
      <c r="BF51" s="74" t="s">
        <v>379</v>
      </c>
      <c r="BG51" s="74" t="s">
        <v>387</v>
      </c>
      <c r="BH51" s="74" t="s">
        <v>389</v>
      </c>
      <c r="BI51" s="74" t="s">
        <v>394</v>
      </c>
      <c r="BJ51" s="74"/>
      <c r="BK51" s="74"/>
      <c r="BL51" s="74" t="s">
        <v>394</v>
      </c>
      <c r="BM51" s="74"/>
      <c r="BN51" s="74"/>
      <c r="BO51" s="74" t="s">
        <v>379</v>
      </c>
      <c r="BP51" s="74" t="s">
        <v>387</v>
      </c>
      <c r="BQ51" s="74" t="s">
        <v>389</v>
      </c>
      <c r="BR51" s="74" t="s">
        <v>379</v>
      </c>
      <c r="BS51" s="74" t="s">
        <v>387</v>
      </c>
      <c r="BT51" s="74" t="s">
        <v>389</v>
      </c>
      <c r="BU51" s="74" t="s">
        <v>394</v>
      </c>
      <c r="BV51" s="74"/>
      <c r="BW51" s="74"/>
      <c r="BX51" s="74" t="s">
        <v>394</v>
      </c>
      <c r="BY51" s="74"/>
      <c r="BZ51" s="74"/>
      <c r="CA51" s="74" t="s">
        <v>394</v>
      </c>
      <c r="CB51" s="74"/>
      <c r="CC51" s="74"/>
      <c r="CD51" s="74" t="s">
        <v>394</v>
      </c>
      <c r="CE51" s="74"/>
      <c r="CF51" s="74"/>
      <c r="CG51" s="74" t="s">
        <v>386</v>
      </c>
      <c r="CM51" s="87">
        <f t="shared" si="8"/>
        <v>1.3978</v>
      </c>
      <c r="CN51" s="87">
        <f t="shared" si="9"/>
        <v>0.6</v>
      </c>
    </row>
    <row r="52" s="66" customFormat="1" ht="77.1" hidden="1" customHeight="1" spans="1:92">
      <c r="A52" s="73">
        <v>46</v>
      </c>
      <c r="B52" s="73" t="s">
        <v>84</v>
      </c>
      <c r="C52" s="74" t="s">
        <v>508</v>
      </c>
      <c r="D52" s="74" t="s">
        <v>396</v>
      </c>
      <c r="E52" s="73" t="s">
        <v>1051</v>
      </c>
      <c r="F52" s="73" t="s">
        <v>397</v>
      </c>
      <c r="G52" s="73" t="s">
        <v>707</v>
      </c>
      <c r="H52" s="73" t="s">
        <v>13</v>
      </c>
      <c r="I52" s="73">
        <v>202302</v>
      </c>
      <c r="J52" s="73">
        <v>202401</v>
      </c>
      <c r="K52" s="73">
        <v>202406</v>
      </c>
      <c r="L52" s="73" t="s">
        <v>14</v>
      </c>
      <c r="M52" s="73"/>
      <c r="N52" s="73" t="s">
        <v>379</v>
      </c>
      <c r="O52" s="73" t="s">
        <v>379</v>
      </c>
      <c r="P52" s="73" t="s">
        <v>433</v>
      </c>
      <c r="Q52" s="73" t="s">
        <v>445</v>
      </c>
      <c r="R52" s="73" t="s">
        <v>379</v>
      </c>
      <c r="S52" s="73"/>
      <c r="T52" s="73" t="s">
        <v>446</v>
      </c>
      <c r="U52" s="73" t="s">
        <v>379</v>
      </c>
      <c r="V52" s="73" t="s">
        <v>379</v>
      </c>
      <c r="W52" s="73"/>
      <c r="X52" s="73" t="s">
        <v>15</v>
      </c>
      <c r="Y52" s="73"/>
      <c r="Z52" s="73"/>
      <c r="AA52" s="73">
        <v>11000</v>
      </c>
      <c r="AB52" s="73">
        <v>5000</v>
      </c>
      <c r="AC52" s="73" t="s">
        <v>447</v>
      </c>
      <c r="AD52" s="73"/>
      <c r="AE52" s="73" t="s">
        <v>16</v>
      </c>
      <c r="AF52" s="73"/>
      <c r="AG52" s="73" t="s">
        <v>381</v>
      </c>
      <c r="AH52" s="73" t="s">
        <v>382</v>
      </c>
      <c r="AI52" s="73" t="s">
        <v>85</v>
      </c>
      <c r="AJ52" s="73" t="s">
        <v>78</v>
      </c>
      <c r="AK52" s="73"/>
      <c r="AL52" s="73"/>
      <c r="AM52" s="74" t="s">
        <v>457</v>
      </c>
      <c r="AN52" s="74">
        <v>13848539369</v>
      </c>
      <c r="AO52" s="74"/>
      <c r="AP52" s="74"/>
      <c r="AQ52" s="74"/>
      <c r="AR52" s="74"/>
      <c r="AS52" s="74"/>
      <c r="AT52" s="74"/>
      <c r="AU52" s="74"/>
      <c r="AV52" s="74"/>
      <c r="AW52" s="74"/>
      <c r="AX52" s="74"/>
      <c r="AY52" s="74" t="s">
        <v>379</v>
      </c>
      <c r="AZ52" s="74" t="s">
        <v>1104</v>
      </c>
      <c r="BA52" s="73" t="s">
        <v>386</v>
      </c>
      <c r="BB52" s="73"/>
      <c r="BC52" s="73"/>
      <c r="BD52" s="73"/>
      <c r="BE52" s="74" t="str">
        <f t="shared" si="7"/>
        <v>办结</v>
      </c>
      <c r="BF52" s="74" t="s">
        <v>379</v>
      </c>
      <c r="BG52" s="74" t="s">
        <v>387</v>
      </c>
      <c r="BH52" s="74" t="s">
        <v>389</v>
      </c>
      <c r="BI52" s="74" t="s">
        <v>394</v>
      </c>
      <c r="BJ52" s="74"/>
      <c r="BK52" s="74"/>
      <c r="BL52" s="74" t="s">
        <v>394</v>
      </c>
      <c r="BM52" s="74"/>
      <c r="BN52" s="74"/>
      <c r="BO52" s="74" t="s">
        <v>394</v>
      </c>
      <c r="BP52" s="74"/>
      <c r="BQ52" s="74"/>
      <c r="BR52" s="74" t="s">
        <v>394</v>
      </c>
      <c r="BS52" s="74"/>
      <c r="BT52" s="74"/>
      <c r="BU52" s="74" t="s">
        <v>394</v>
      </c>
      <c r="BV52" s="74"/>
      <c r="BW52" s="74"/>
      <c r="BX52" s="74" t="s">
        <v>394</v>
      </c>
      <c r="BY52" s="74"/>
      <c r="BZ52" s="74"/>
      <c r="CA52" s="74" t="s">
        <v>394</v>
      </c>
      <c r="CB52" s="74"/>
      <c r="CC52" s="74"/>
      <c r="CD52" s="74" t="s">
        <v>394</v>
      </c>
      <c r="CE52" s="74"/>
      <c r="CF52" s="74"/>
      <c r="CG52" s="66" t="s">
        <v>386</v>
      </c>
      <c r="CM52" s="87">
        <f t="shared" si="8"/>
        <v>1.1</v>
      </c>
      <c r="CN52" s="87">
        <f t="shared" si="9"/>
        <v>0.5</v>
      </c>
    </row>
    <row r="53" s="66" customFormat="1" ht="137" hidden="1" customHeight="1" spans="1:89">
      <c r="A53" s="73">
        <v>47</v>
      </c>
      <c r="B53" s="73" t="s">
        <v>223</v>
      </c>
      <c r="C53" s="73" t="s">
        <v>557</v>
      </c>
      <c r="D53" s="74" t="s">
        <v>396</v>
      </c>
      <c r="E53" s="73"/>
      <c r="F53" s="73" t="s">
        <v>397</v>
      </c>
      <c r="G53" s="73" t="s">
        <v>707</v>
      </c>
      <c r="H53" s="73" t="s">
        <v>133</v>
      </c>
      <c r="I53" s="73"/>
      <c r="J53" s="73">
        <v>202404</v>
      </c>
      <c r="K53" s="73">
        <v>202506</v>
      </c>
      <c r="L53" s="74" t="s">
        <v>14</v>
      </c>
      <c r="M53" s="73"/>
      <c r="N53" s="73" t="s">
        <v>379</v>
      </c>
      <c r="O53" s="73"/>
      <c r="P53" s="73" t="s">
        <v>433</v>
      </c>
      <c r="Q53" s="73" t="s">
        <v>434</v>
      </c>
      <c r="R53" s="73"/>
      <c r="S53" s="73"/>
      <c r="T53" s="73" t="s">
        <v>435</v>
      </c>
      <c r="U53" s="73" t="s">
        <v>379</v>
      </c>
      <c r="V53" s="73" t="s">
        <v>386</v>
      </c>
      <c r="W53" s="73"/>
      <c r="X53" s="73" t="s">
        <v>15</v>
      </c>
      <c r="Y53" s="73"/>
      <c r="Z53" s="73"/>
      <c r="AA53" s="73">
        <v>10543</v>
      </c>
      <c r="AB53" s="73">
        <v>5000</v>
      </c>
      <c r="AC53" s="73" t="s">
        <v>447</v>
      </c>
      <c r="AD53" s="73"/>
      <c r="AE53" s="73" t="s">
        <v>129</v>
      </c>
      <c r="AF53" s="73"/>
      <c r="AG53" s="73" t="s">
        <v>569</v>
      </c>
      <c r="AH53" s="73" t="s">
        <v>382</v>
      </c>
      <c r="AI53" s="73" t="s">
        <v>224</v>
      </c>
      <c r="AJ53" s="73" t="s">
        <v>78</v>
      </c>
      <c r="AK53" s="73"/>
      <c r="AL53" s="73"/>
      <c r="AM53" s="73" t="s">
        <v>457</v>
      </c>
      <c r="AN53" s="74">
        <v>13848539369</v>
      </c>
      <c r="AO53" s="73"/>
      <c r="AP53" s="73"/>
      <c r="AQ53" s="73"/>
      <c r="AR53" s="74"/>
      <c r="AS53" s="74"/>
      <c r="AT53" s="73"/>
      <c r="AU53" s="83"/>
      <c r="AV53" s="83"/>
      <c r="AW53" s="83" t="s">
        <v>893</v>
      </c>
      <c r="AX53" s="83" t="s">
        <v>386</v>
      </c>
      <c r="AY53" s="83" t="s">
        <v>386</v>
      </c>
      <c r="AZ53" s="83" t="s">
        <v>648</v>
      </c>
      <c r="BA53" s="73" t="s">
        <v>386</v>
      </c>
      <c r="BB53" s="73"/>
      <c r="BC53" s="73"/>
      <c r="BD53" s="73"/>
      <c r="BE53" s="74" t="str">
        <f t="shared" si="7"/>
        <v/>
      </c>
      <c r="BF53" s="73" t="s">
        <v>386</v>
      </c>
      <c r="BG53" s="73" t="s">
        <v>387</v>
      </c>
      <c r="BH53" s="73" t="s">
        <v>573</v>
      </c>
      <c r="BI53" s="73" t="s">
        <v>394</v>
      </c>
      <c r="BJ53" s="73"/>
      <c r="BK53" s="73"/>
      <c r="BL53" s="73" t="s">
        <v>394</v>
      </c>
      <c r="BM53" s="73"/>
      <c r="BN53" s="73"/>
      <c r="BO53" s="73" t="s">
        <v>386</v>
      </c>
      <c r="BP53" s="73"/>
      <c r="BQ53" s="73"/>
      <c r="BR53" s="73" t="s">
        <v>386</v>
      </c>
      <c r="BS53" s="73"/>
      <c r="BT53" s="73"/>
      <c r="BU53" s="73" t="s">
        <v>394</v>
      </c>
      <c r="BV53" s="73"/>
      <c r="BW53" s="73"/>
      <c r="BX53" s="73" t="s">
        <v>394</v>
      </c>
      <c r="BY53" s="73"/>
      <c r="BZ53" s="73"/>
      <c r="CA53" s="73" t="s">
        <v>394</v>
      </c>
      <c r="CB53" s="73"/>
      <c r="CC53" s="73"/>
      <c r="CD53" s="73" t="s">
        <v>394</v>
      </c>
      <c r="CE53" s="73"/>
      <c r="CF53" s="73"/>
      <c r="CG53" s="73"/>
      <c r="CH53" s="88"/>
      <c r="CI53" s="88"/>
      <c r="CJ53" s="88"/>
      <c r="CK53" s="88"/>
    </row>
    <row r="54" s="66" customFormat="1" ht="77.1" hidden="1" customHeight="1" spans="1:87">
      <c r="A54" s="73">
        <v>48</v>
      </c>
      <c r="B54" s="74" t="s">
        <v>261</v>
      </c>
      <c r="C54" s="74" t="s">
        <v>678</v>
      </c>
      <c r="D54" s="74" t="s">
        <v>545</v>
      </c>
      <c r="E54" s="74" t="s">
        <v>124</v>
      </c>
      <c r="F54" s="73" t="s">
        <v>520</v>
      </c>
      <c r="G54" s="73" t="s">
        <v>546</v>
      </c>
      <c r="H54" s="74" t="s">
        <v>133</v>
      </c>
      <c r="I54" s="74">
        <v>202307</v>
      </c>
      <c r="J54" s="74">
        <v>202403</v>
      </c>
      <c r="K54" s="74">
        <v>202508</v>
      </c>
      <c r="L54" s="74" t="s">
        <v>95</v>
      </c>
      <c r="M54" s="74"/>
      <c r="N54" s="74"/>
      <c r="O54" s="74"/>
      <c r="P54" s="74" t="s">
        <v>485</v>
      </c>
      <c r="Q54" s="74"/>
      <c r="R54" s="74"/>
      <c r="S54" s="74"/>
      <c r="T54" s="74" t="s">
        <v>485</v>
      </c>
      <c r="U54" s="74"/>
      <c r="V54" s="73" t="s">
        <v>386</v>
      </c>
      <c r="W54" s="74"/>
      <c r="X54" s="74" t="s">
        <v>122</v>
      </c>
      <c r="Y54" s="74"/>
      <c r="Z54" s="74"/>
      <c r="AA54" s="74">
        <v>17000</v>
      </c>
      <c r="AB54" s="73">
        <v>13000</v>
      </c>
      <c r="AC54" s="73" t="s">
        <v>447</v>
      </c>
      <c r="AD54" s="73" t="s">
        <v>547</v>
      </c>
      <c r="AE54" s="74" t="s">
        <v>129</v>
      </c>
      <c r="AF54" s="74" t="s">
        <v>679</v>
      </c>
      <c r="AG54" s="73" t="s">
        <v>569</v>
      </c>
      <c r="AH54" s="73" t="s">
        <v>382</v>
      </c>
      <c r="AI54" s="74" t="s">
        <v>262</v>
      </c>
      <c r="AJ54" s="74" t="s">
        <v>124</v>
      </c>
      <c r="AK54" s="74"/>
      <c r="AL54" s="74"/>
      <c r="AM54" s="74" t="s">
        <v>548</v>
      </c>
      <c r="AN54" s="74">
        <v>5225137</v>
      </c>
      <c r="AO54" s="74">
        <v>52</v>
      </c>
      <c r="AP54" s="74" t="s">
        <v>549</v>
      </c>
      <c r="AQ54" s="74"/>
      <c r="AR54" s="74"/>
      <c r="AS54" s="74"/>
      <c r="AT54" s="74"/>
      <c r="AU54" s="83"/>
      <c r="AV54" s="83"/>
      <c r="AW54" s="83" t="s">
        <v>676</v>
      </c>
      <c r="AX54" s="83"/>
      <c r="AY54" s="83" t="s">
        <v>379</v>
      </c>
      <c r="AZ54" s="110" t="s">
        <v>1105</v>
      </c>
      <c r="BA54" s="73" t="s">
        <v>386</v>
      </c>
      <c r="BB54" s="73"/>
      <c r="BC54" s="73"/>
      <c r="BD54" s="73"/>
      <c r="BE54" s="74" t="str">
        <f t="shared" si="7"/>
        <v>办结</v>
      </c>
      <c r="BF54" s="74" t="s">
        <v>379</v>
      </c>
      <c r="BG54" s="74" t="s">
        <v>387</v>
      </c>
      <c r="BH54" s="74" t="s">
        <v>389</v>
      </c>
      <c r="BI54" s="74" t="s">
        <v>394</v>
      </c>
      <c r="BJ54" s="74"/>
      <c r="BK54" s="74"/>
      <c r="BL54" s="74" t="s">
        <v>394</v>
      </c>
      <c r="BM54" s="74"/>
      <c r="BN54" s="74"/>
      <c r="BO54" s="74" t="s">
        <v>394</v>
      </c>
      <c r="BP54" s="74"/>
      <c r="BQ54" s="74"/>
      <c r="BR54" s="74" t="s">
        <v>394</v>
      </c>
      <c r="BS54" s="74"/>
      <c r="BT54" s="74"/>
      <c r="BU54" s="74" t="s">
        <v>394</v>
      </c>
      <c r="BV54" s="74"/>
      <c r="BW54" s="74"/>
      <c r="BX54" s="74" t="s">
        <v>394</v>
      </c>
      <c r="BY54" s="74"/>
      <c r="BZ54" s="74"/>
      <c r="CA54" s="74" t="s">
        <v>394</v>
      </c>
      <c r="CB54" s="74"/>
      <c r="CC54" s="74"/>
      <c r="CD54" s="74" t="s">
        <v>394</v>
      </c>
      <c r="CE54" s="74"/>
      <c r="CF54" s="74"/>
      <c r="CG54" s="74"/>
      <c r="CH54" s="66" t="s">
        <v>681</v>
      </c>
      <c r="CI54" s="66" t="s">
        <v>682</v>
      </c>
    </row>
    <row r="55" s="66" customFormat="1" ht="77.1" hidden="1" customHeight="1" spans="1:84">
      <c r="A55" s="73">
        <v>49</v>
      </c>
      <c r="B55" s="73" t="s">
        <v>259</v>
      </c>
      <c r="C55" s="73" t="s">
        <v>674</v>
      </c>
      <c r="D55" s="74" t="s">
        <v>545</v>
      </c>
      <c r="E55" s="73" t="s">
        <v>1064</v>
      </c>
      <c r="F55" s="73" t="s">
        <v>520</v>
      </c>
      <c r="G55" s="73" t="s">
        <v>546</v>
      </c>
      <c r="H55" s="73" t="s">
        <v>133</v>
      </c>
      <c r="I55" s="73">
        <v>202308</v>
      </c>
      <c r="J55" s="73">
        <v>202402</v>
      </c>
      <c r="K55" s="73">
        <v>202510</v>
      </c>
      <c r="L55" s="74" t="s">
        <v>95</v>
      </c>
      <c r="M55" s="74"/>
      <c r="N55" s="74"/>
      <c r="O55" s="74"/>
      <c r="P55" s="74" t="s">
        <v>485</v>
      </c>
      <c r="Q55" s="74"/>
      <c r="R55" s="74"/>
      <c r="S55" s="74"/>
      <c r="T55" s="74" t="s">
        <v>485</v>
      </c>
      <c r="U55" s="74"/>
      <c r="V55" s="73" t="s">
        <v>386</v>
      </c>
      <c r="W55" s="73" t="s">
        <v>519</v>
      </c>
      <c r="X55" s="73" t="s">
        <v>122</v>
      </c>
      <c r="Y55" s="73"/>
      <c r="Z55" s="73"/>
      <c r="AA55" s="73">
        <v>17597</v>
      </c>
      <c r="AB55" s="73">
        <v>13000</v>
      </c>
      <c r="AC55" s="73" t="s">
        <v>447</v>
      </c>
      <c r="AD55" s="73"/>
      <c r="AE55" s="73" t="s">
        <v>129</v>
      </c>
      <c r="AF55" s="73"/>
      <c r="AG55" s="73" t="s">
        <v>569</v>
      </c>
      <c r="AH55" s="73" t="s">
        <v>382</v>
      </c>
      <c r="AI55" s="73" t="s">
        <v>260</v>
      </c>
      <c r="AJ55" s="73" t="s">
        <v>124</v>
      </c>
      <c r="AK55" s="73"/>
      <c r="AL55" s="73"/>
      <c r="AM55" s="73" t="s">
        <v>675</v>
      </c>
      <c r="AN55" s="73">
        <v>13684727004</v>
      </c>
      <c r="AO55" s="73"/>
      <c r="AP55" s="73"/>
      <c r="AQ55" s="73"/>
      <c r="AR55" s="73"/>
      <c r="AS55" s="73"/>
      <c r="AT55" s="73"/>
      <c r="AU55" s="83"/>
      <c r="AV55" s="83"/>
      <c r="AW55" s="83" t="s">
        <v>676</v>
      </c>
      <c r="AX55" s="83"/>
      <c r="AY55" s="83" t="s">
        <v>379</v>
      </c>
      <c r="AZ55" s="83" t="s">
        <v>1106</v>
      </c>
      <c r="BA55" s="73" t="s">
        <v>386</v>
      </c>
      <c r="BB55" s="73"/>
      <c r="BC55" s="73"/>
      <c r="BD55" s="73"/>
      <c r="BE55" s="74" t="str">
        <f t="shared" si="7"/>
        <v>办结</v>
      </c>
      <c r="BF55" s="73" t="s">
        <v>379</v>
      </c>
      <c r="BG55" s="73" t="s">
        <v>387</v>
      </c>
      <c r="BH55" s="73" t="s">
        <v>389</v>
      </c>
      <c r="BI55" s="73" t="s">
        <v>394</v>
      </c>
      <c r="BJ55" s="73"/>
      <c r="BK55" s="73"/>
      <c r="BL55" s="73" t="s">
        <v>394</v>
      </c>
      <c r="BM55" s="73"/>
      <c r="BN55" s="73"/>
      <c r="BO55" s="73" t="s">
        <v>394</v>
      </c>
      <c r="BP55" s="73"/>
      <c r="BQ55" s="73"/>
      <c r="BR55" s="73" t="s">
        <v>394</v>
      </c>
      <c r="BS55" s="73"/>
      <c r="BT55" s="73"/>
      <c r="BU55" s="73" t="s">
        <v>394</v>
      </c>
      <c r="BV55" s="73"/>
      <c r="BW55" s="73"/>
      <c r="BX55" s="73" t="s">
        <v>394</v>
      </c>
      <c r="BY55" s="73"/>
      <c r="BZ55" s="73"/>
      <c r="CA55" s="73" t="s">
        <v>394</v>
      </c>
      <c r="CB55" s="73"/>
      <c r="CC55" s="73"/>
      <c r="CD55" s="73" t="s">
        <v>394</v>
      </c>
      <c r="CE55" s="73"/>
      <c r="CF55" s="73"/>
    </row>
    <row r="56" s="66" customFormat="1" ht="77.1" hidden="1" customHeight="1" spans="1:84">
      <c r="A56" s="73">
        <v>50</v>
      </c>
      <c r="B56" s="74" t="s">
        <v>121</v>
      </c>
      <c r="C56" s="74" t="s">
        <v>544</v>
      </c>
      <c r="D56" s="74" t="s">
        <v>545</v>
      </c>
      <c r="E56" s="73" t="s">
        <v>1051</v>
      </c>
      <c r="F56" s="73" t="s">
        <v>520</v>
      </c>
      <c r="G56" s="73" t="s">
        <v>546</v>
      </c>
      <c r="H56" s="74" t="s">
        <v>13</v>
      </c>
      <c r="I56" s="74">
        <v>202303</v>
      </c>
      <c r="J56" s="74">
        <v>202403</v>
      </c>
      <c r="K56" s="74">
        <v>202512</v>
      </c>
      <c r="L56" s="74" t="s">
        <v>95</v>
      </c>
      <c r="M56" s="74"/>
      <c r="N56" s="74"/>
      <c r="O56" s="74"/>
      <c r="P56" s="74" t="s">
        <v>485</v>
      </c>
      <c r="Q56" s="74"/>
      <c r="R56" s="74"/>
      <c r="S56" s="74"/>
      <c r="T56" s="74" t="s">
        <v>485</v>
      </c>
      <c r="U56" s="74"/>
      <c r="V56" s="73" t="s">
        <v>379</v>
      </c>
      <c r="W56" s="74"/>
      <c r="X56" s="74" t="s">
        <v>122</v>
      </c>
      <c r="Y56" s="74"/>
      <c r="Z56" s="74"/>
      <c r="AA56" s="74">
        <v>28200</v>
      </c>
      <c r="AB56" s="73">
        <v>10000</v>
      </c>
      <c r="AC56" s="73" t="s">
        <v>447</v>
      </c>
      <c r="AD56" s="73" t="s">
        <v>547</v>
      </c>
      <c r="AE56" s="73" t="s">
        <v>16</v>
      </c>
      <c r="AF56" s="74" t="s">
        <v>381</v>
      </c>
      <c r="AG56" s="73" t="s">
        <v>381</v>
      </c>
      <c r="AH56" s="73" t="s">
        <v>382</v>
      </c>
      <c r="AI56" s="74" t="s">
        <v>123</v>
      </c>
      <c r="AJ56" s="74" t="s">
        <v>124</v>
      </c>
      <c r="AK56" s="74"/>
      <c r="AL56" s="74"/>
      <c r="AM56" s="74" t="s">
        <v>548</v>
      </c>
      <c r="AN56" s="74">
        <v>5225137</v>
      </c>
      <c r="AO56" s="74">
        <v>95</v>
      </c>
      <c r="AP56" s="74" t="s">
        <v>549</v>
      </c>
      <c r="AQ56" s="74"/>
      <c r="AR56" s="74"/>
      <c r="AS56" s="74"/>
      <c r="AT56" s="74"/>
      <c r="AU56" s="74"/>
      <c r="AV56" s="74"/>
      <c r="AW56" s="74"/>
      <c r="AX56" s="74"/>
      <c r="AY56" s="74" t="s">
        <v>379</v>
      </c>
      <c r="AZ56" s="109" t="s">
        <v>1107</v>
      </c>
      <c r="BA56" s="73" t="s">
        <v>386</v>
      </c>
      <c r="BB56" s="73"/>
      <c r="BC56" s="73"/>
      <c r="BD56" s="73"/>
      <c r="BE56" s="74" t="str">
        <f t="shared" si="7"/>
        <v>办结</v>
      </c>
      <c r="BF56" s="74" t="s">
        <v>379</v>
      </c>
      <c r="BG56" s="74" t="s">
        <v>387</v>
      </c>
      <c r="BH56" s="74" t="s">
        <v>389</v>
      </c>
      <c r="BI56" s="74" t="s">
        <v>394</v>
      </c>
      <c r="BJ56" s="74"/>
      <c r="BK56" s="74"/>
      <c r="BL56" s="74" t="s">
        <v>394</v>
      </c>
      <c r="BM56" s="74"/>
      <c r="BN56" s="74"/>
      <c r="BO56" s="74" t="s">
        <v>394</v>
      </c>
      <c r="BP56" s="74"/>
      <c r="BQ56" s="74"/>
      <c r="BR56" s="74" t="s">
        <v>379</v>
      </c>
      <c r="BS56" s="74" t="s">
        <v>387</v>
      </c>
      <c r="BT56" s="74" t="s">
        <v>389</v>
      </c>
      <c r="BU56" s="74" t="s">
        <v>394</v>
      </c>
      <c r="BV56" s="74"/>
      <c r="BW56" s="74"/>
      <c r="BX56" s="74" t="s">
        <v>394</v>
      </c>
      <c r="BY56" s="74"/>
      <c r="BZ56" s="74"/>
      <c r="CA56" s="74" t="s">
        <v>394</v>
      </c>
      <c r="CB56" s="74"/>
      <c r="CC56" s="74"/>
      <c r="CD56" s="74" t="s">
        <v>394</v>
      </c>
      <c r="CE56" s="74"/>
      <c r="CF56" s="74"/>
    </row>
    <row r="57" s="66" customFormat="1" ht="77.1" hidden="1" customHeight="1" spans="1:84">
      <c r="A57" s="73">
        <v>51</v>
      </c>
      <c r="B57" s="73" t="s">
        <v>161</v>
      </c>
      <c r="C57" s="73" t="s">
        <v>607</v>
      </c>
      <c r="D57" s="74" t="s">
        <v>608</v>
      </c>
      <c r="E57" s="73" t="s">
        <v>1064</v>
      </c>
      <c r="F57" s="73" t="s">
        <v>609</v>
      </c>
      <c r="G57" s="73" t="s">
        <v>546</v>
      </c>
      <c r="H57" s="73">
        <v>2024</v>
      </c>
      <c r="I57" s="73">
        <v>202305</v>
      </c>
      <c r="J57" s="73">
        <v>202404</v>
      </c>
      <c r="K57" s="73">
        <v>202412</v>
      </c>
      <c r="L57" s="74" t="s">
        <v>14</v>
      </c>
      <c r="M57" s="74"/>
      <c r="N57" s="74"/>
      <c r="O57" s="73" t="s">
        <v>379</v>
      </c>
      <c r="P57" s="74" t="s">
        <v>485</v>
      </c>
      <c r="Q57" s="74"/>
      <c r="R57" s="74"/>
      <c r="S57" s="74"/>
      <c r="T57" s="74" t="s">
        <v>485</v>
      </c>
      <c r="U57" s="74"/>
      <c r="V57" s="73" t="s">
        <v>386</v>
      </c>
      <c r="W57" s="74"/>
      <c r="X57" s="73" t="s">
        <v>122</v>
      </c>
      <c r="Y57" s="73"/>
      <c r="Z57" s="73">
        <v>12000</v>
      </c>
      <c r="AA57" s="73">
        <v>12000</v>
      </c>
      <c r="AB57" s="73">
        <v>6000</v>
      </c>
      <c r="AC57" s="73" t="s">
        <v>447</v>
      </c>
      <c r="AD57" s="73"/>
      <c r="AE57" s="73" t="s">
        <v>129</v>
      </c>
      <c r="AF57" s="73"/>
      <c r="AG57" s="73" t="s">
        <v>569</v>
      </c>
      <c r="AH57" s="73" t="s">
        <v>560</v>
      </c>
      <c r="AI57" s="73" t="s">
        <v>162</v>
      </c>
      <c r="AJ57" s="73" t="s">
        <v>163</v>
      </c>
      <c r="AK57" s="73" t="s">
        <v>610</v>
      </c>
      <c r="AL57" s="73" t="s">
        <v>611</v>
      </c>
      <c r="AM57" s="73" t="s">
        <v>612</v>
      </c>
      <c r="AN57" s="73">
        <v>15924445427</v>
      </c>
      <c r="AO57" s="73"/>
      <c r="AP57" s="73"/>
      <c r="AQ57" s="73"/>
      <c r="AR57" s="73"/>
      <c r="AS57" s="73"/>
      <c r="AT57" s="73"/>
      <c r="AU57" s="83"/>
      <c r="AV57" s="83"/>
      <c r="AW57" s="83" t="s">
        <v>613</v>
      </c>
      <c r="AX57" s="83"/>
      <c r="AY57" s="83" t="s">
        <v>379</v>
      </c>
      <c r="AZ57" s="83" t="s">
        <v>613</v>
      </c>
      <c r="BA57" s="73" t="s">
        <v>386</v>
      </c>
      <c r="BB57" s="73"/>
      <c r="BC57" s="73"/>
      <c r="BD57" s="73"/>
      <c r="BE57" s="74" t="str">
        <f t="shared" si="7"/>
        <v>办结</v>
      </c>
      <c r="BF57" s="73" t="s">
        <v>379</v>
      </c>
      <c r="BG57" s="73" t="s">
        <v>387</v>
      </c>
      <c r="BH57" s="73" t="s">
        <v>389</v>
      </c>
      <c r="BI57" s="73" t="s">
        <v>394</v>
      </c>
      <c r="BJ57" s="73"/>
      <c r="BK57" s="73"/>
      <c r="BL57" s="73" t="s">
        <v>394</v>
      </c>
      <c r="BM57" s="73"/>
      <c r="BN57" s="73"/>
      <c r="BO57" s="73" t="s">
        <v>394</v>
      </c>
      <c r="BP57" s="73"/>
      <c r="BQ57" s="73"/>
      <c r="BR57" s="73" t="s">
        <v>394</v>
      </c>
      <c r="BS57" s="73"/>
      <c r="BT57" s="73"/>
      <c r="BU57" s="73" t="s">
        <v>394</v>
      </c>
      <c r="BV57" s="73"/>
      <c r="BW57" s="73"/>
      <c r="BX57" s="73" t="s">
        <v>394</v>
      </c>
      <c r="BY57" s="73"/>
      <c r="BZ57" s="73"/>
      <c r="CA57" s="73" t="s">
        <v>394</v>
      </c>
      <c r="CB57" s="73"/>
      <c r="CC57" s="73"/>
      <c r="CD57" s="73" t="s">
        <v>394</v>
      </c>
      <c r="CE57" s="73"/>
      <c r="CF57" s="73"/>
    </row>
    <row r="58" s="66" customFormat="1" ht="77.1" hidden="1" customHeight="1" spans="1:84">
      <c r="A58" s="73">
        <v>52</v>
      </c>
      <c r="B58" s="74" t="s">
        <v>125</v>
      </c>
      <c r="C58" s="74" t="s">
        <v>551</v>
      </c>
      <c r="D58" s="74" t="s">
        <v>545</v>
      </c>
      <c r="E58" s="73" t="s">
        <v>1051</v>
      </c>
      <c r="F58" s="73" t="s">
        <v>520</v>
      </c>
      <c r="G58" s="73" t="s">
        <v>546</v>
      </c>
      <c r="H58" s="74" t="s">
        <v>13</v>
      </c>
      <c r="I58" s="74">
        <v>202306</v>
      </c>
      <c r="J58" s="74">
        <v>202404</v>
      </c>
      <c r="K58" s="74">
        <v>202408</v>
      </c>
      <c r="L58" s="74" t="s">
        <v>95</v>
      </c>
      <c r="M58" s="74"/>
      <c r="N58" s="74"/>
      <c r="O58" s="74"/>
      <c r="P58" s="74" t="s">
        <v>485</v>
      </c>
      <c r="Q58" s="74"/>
      <c r="R58" s="74"/>
      <c r="S58" s="74"/>
      <c r="T58" s="74" t="s">
        <v>485</v>
      </c>
      <c r="U58" s="74"/>
      <c r="V58" s="73" t="s">
        <v>379</v>
      </c>
      <c r="W58" s="74"/>
      <c r="X58" s="74" t="s">
        <v>122</v>
      </c>
      <c r="Y58" s="74"/>
      <c r="Z58" s="74"/>
      <c r="AA58" s="74">
        <v>10500</v>
      </c>
      <c r="AB58" s="73">
        <v>2500</v>
      </c>
      <c r="AC58" s="73" t="s">
        <v>447</v>
      </c>
      <c r="AD58" s="73" t="s">
        <v>547</v>
      </c>
      <c r="AE58" s="73" t="s">
        <v>16</v>
      </c>
      <c r="AF58" s="74" t="s">
        <v>381</v>
      </c>
      <c r="AG58" s="73" t="s">
        <v>381</v>
      </c>
      <c r="AH58" s="73" t="s">
        <v>382</v>
      </c>
      <c r="AI58" s="74" t="s">
        <v>126</v>
      </c>
      <c r="AJ58" s="74" t="s">
        <v>124</v>
      </c>
      <c r="AK58" s="74"/>
      <c r="AL58" s="74"/>
      <c r="AM58" s="74" t="s">
        <v>548</v>
      </c>
      <c r="AN58" s="74">
        <v>5225137</v>
      </c>
      <c r="AO58" s="74">
        <v>35</v>
      </c>
      <c r="AP58" s="74" t="s">
        <v>549</v>
      </c>
      <c r="AQ58" s="74"/>
      <c r="AR58" s="74"/>
      <c r="AS58" s="74"/>
      <c r="AT58" s="74"/>
      <c r="AU58" s="74"/>
      <c r="AV58" s="74"/>
      <c r="AW58" s="74"/>
      <c r="AX58" s="74"/>
      <c r="AY58" s="74" t="s">
        <v>379</v>
      </c>
      <c r="AZ58" s="109" t="s">
        <v>1108</v>
      </c>
      <c r="BA58" s="73" t="s">
        <v>386</v>
      </c>
      <c r="BB58" s="73"/>
      <c r="BC58" s="73"/>
      <c r="BD58" s="73"/>
      <c r="BE58" s="74" t="str">
        <f t="shared" si="7"/>
        <v>办结</v>
      </c>
      <c r="BF58" s="74" t="s">
        <v>379</v>
      </c>
      <c r="BG58" s="74" t="s">
        <v>387</v>
      </c>
      <c r="BH58" s="74" t="s">
        <v>389</v>
      </c>
      <c r="BI58" s="74" t="s">
        <v>394</v>
      </c>
      <c r="BJ58" s="74"/>
      <c r="BK58" s="74"/>
      <c r="BL58" s="74" t="s">
        <v>394</v>
      </c>
      <c r="BM58" s="74"/>
      <c r="BN58" s="74"/>
      <c r="BO58" s="74" t="s">
        <v>394</v>
      </c>
      <c r="BP58" s="74"/>
      <c r="BQ58" s="74"/>
      <c r="BR58" s="74" t="s">
        <v>379</v>
      </c>
      <c r="BS58" s="74" t="s">
        <v>387</v>
      </c>
      <c r="BT58" s="74" t="s">
        <v>389</v>
      </c>
      <c r="BU58" s="74" t="s">
        <v>394</v>
      </c>
      <c r="BV58" s="74"/>
      <c r="BW58" s="74"/>
      <c r="BX58" s="74" t="s">
        <v>394</v>
      </c>
      <c r="BY58" s="74"/>
      <c r="BZ58" s="74"/>
      <c r="CA58" s="74" t="s">
        <v>394</v>
      </c>
      <c r="CB58" s="74"/>
      <c r="CC58" s="74"/>
      <c r="CD58" s="74" t="s">
        <v>394</v>
      </c>
      <c r="CE58" s="74"/>
      <c r="CF58" s="74"/>
    </row>
    <row r="59" s="66" customFormat="1" ht="77.1" hidden="1" customHeight="1" spans="1:92">
      <c r="A59" s="73">
        <v>53</v>
      </c>
      <c r="B59" s="73" t="s">
        <v>86</v>
      </c>
      <c r="C59" s="74" t="s">
        <v>935</v>
      </c>
      <c r="D59" s="74" t="s">
        <v>460</v>
      </c>
      <c r="E59" s="73" t="s">
        <v>1051</v>
      </c>
      <c r="F59" s="73" t="s">
        <v>1109</v>
      </c>
      <c r="G59" s="73" t="s">
        <v>462</v>
      </c>
      <c r="H59" s="73" t="s">
        <v>13</v>
      </c>
      <c r="I59" s="73">
        <v>202303</v>
      </c>
      <c r="J59" s="73">
        <v>202404</v>
      </c>
      <c r="K59" s="73">
        <v>202412</v>
      </c>
      <c r="L59" s="73" t="s">
        <v>14</v>
      </c>
      <c r="M59" s="73"/>
      <c r="N59" s="73"/>
      <c r="O59" s="73" t="s">
        <v>379</v>
      </c>
      <c r="P59" s="73" t="s">
        <v>464</v>
      </c>
      <c r="Q59" s="73" t="s">
        <v>465</v>
      </c>
      <c r="R59" s="73"/>
      <c r="S59" s="73"/>
      <c r="T59" s="73" t="s">
        <v>466</v>
      </c>
      <c r="U59" s="73" t="s">
        <v>379</v>
      </c>
      <c r="V59" s="73" t="s">
        <v>386</v>
      </c>
      <c r="W59" s="73"/>
      <c r="X59" s="73" t="s">
        <v>57</v>
      </c>
      <c r="Y59" s="73"/>
      <c r="Z59" s="73"/>
      <c r="AA59" s="73">
        <v>82510</v>
      </c>
      <c r="AB59" s="73">
        <v>40000</v>
      </c>
      <c r="AC59" s="73" t="s">
        <v>936</v>
      </c>
      <c r="AD59" s="73"/>
      <c r="AE59" s="73" t="s">
        <v>16</v>
      </c>
      <c r="AF59" s="73"/>
      <c r="AG59" s="73" t="s">
        <v>559</v>
      </c>
      <c r="AH59" s="73" t="s">
        <v>382</v>
      </c>
      <c r="AI59" s="73" t="s">
        <v>87</v>
      </c>
      <c r="AJ59" s="73" t="s">
        <v>88</v>
      </c>
      <c r="AK59" s="73"/>
      <c r="AL59" s="73"/>
      <c r="AM59" s="74" t="s">
        <v>937</v>
      </c>
      <c r="AN59" s="74">
        <v>15947026777</v>
      </c>
      <c r="AO59" s="74">
        <v>1273</v>
      </c>
      <c r="AP59" s="74"/>
      <c r="AQ59" s="74"/>
      <c r="AR59" s="74"/>
      <c r="AS59" s="74"/>
      <c r="AT59" s="74"/>
      <c r="AU59" s="74"/>
      <c r="AV59" s="74"/>
      <c r="AW59" s="74"/>
      <c r="AX59" s="74"/>
      <c r="AY59" s="74" t="s">
        <v>386</v>
      </c>
      <c r="AZ59" s="109" t="s">
        <v>1110</v>
      </c>
      <c r="BA59" s="73" t="s">
        <v>386</v>
      </c>
      <c r="BB59" s="73"/>
      <c r="BC59" s="73"/>
      <c r="BD59" s="73"/>
      <c r="BE59" s="74" t="str">
        <f t="shared" si="7"/>
        <v>办结</v>
      </c>
      <c r="BF59" s="74" t="s">
        <v>379</v>
      </c>
      <c r="BG59" s="74" t="s">
        <v>387</v>
      </c>
      <c r="BH59" s="74" t="s">
        <v>389</v>
      </c>
      <c r="BI59" s="74" t="s">
        <v>394</v>
      </c>
      <c r="BJ59" s="74"/>
      <c r="BK59" s="74"/>
      <c r="BL59" s="74" t="s">
        <v>394</v>
      </c>
      <c r="BM59" s="74"/>
      <c r="BN59" s="74"/>
      <c r="BO59" s="74" t="s">
        <v>394</v>
      </c>
      <c r="BP59" s="74"/>
      <c r="BQ59" s="74"/>
      <c r="BR59" s="74" t="s">
        <v>379</v>
      </c>
      <c r="BS59" s="74" t="s">
        <v>393</v>
      </c>
      <c r="BT59" s="74" t="s">
        <v>389</v>
      </c>
      <c r="BU59" s="74" t="s">
        <v>394</v>
      </c>
      <c r="BV59" s="74"/>
      <c r="BW59" s="74"/>
      <c r="BX59" s="74" t="s">
        <v>394</v>
      </c>
      <c r="BY59" s="74"/>
      <c r="BZ59" s="74"/>
      <c r="CA59" s="74" t="s">
        <v>394</v>
      </c>
      <c r="CB59" s="74"/>
      <c r="CC59" s="74"/>
      <c r="CD59" s="74" t="s">
        <v>394</v>
      </c>
      <c r="CE59" s="74"/>
      <c r="CF59" s="74"/>
      <c r="CG59" s="66" t="s">
        <v>941</v>
      </c>
      <c r="CM59" s="87">
        <f>AA59/10000</f>
        <v>8.251</v>
      </c>
      <c r="CN59" s="87">
        <f>AB59/10000</f>
        <v>4</v>
      </c>
    </row>
    <row r="60" s="66" customFormat="1" ht="77.1" hidden="1" customHeight="1" spans="1:92">
      <c r="A60" s="73">
        <v>54</v>
      </c>
      <c r="B60" s="73" t="s">
        <v>56</v>
      </c>
      <c r="C60" s="74" t="s">
        <v>459</v>
      </c>
      <c r="D60" s="74" t="s">
        <v>460</v>
      </c>
      <c r="E60" s="73" t="s">
        <v>1051</v>
      </c>
      <c r="F60" s="73" t="s">
        <v>1109</v>
      </c>
      <c r="G60" s="73" t="s">
        <v>462</v>
      </c>
      <c r="H60" s="73" t="s">
        <v>13</v>
      </c>
      <c r="I60" s="73">
        <v>202303</v>
      </c>
      <c r="J60" s="73">
        <v>202403</v>
      </c>
      <c r="K60" s="73">
        <v>202412</v>
      </c>
      <c r="L60" s="73" t="s">
        <v>14</v>
      </c>
      <c r="M60" s="73"/>
      <c r="N60" s="73"/>
      <c r="O60" s="73" t="s">
        <v>379</v>
      </c>
      <c r="P60" s="73" t="s">
        <v>464</v>
      </c>
      <c r="Q60" s="73" t="s">
        <v>465</v>
      </c>
      <c r="R60" s="73"/>
      <c r="S60" s="73"/>
      <c r="T60" s="73" t="s">
        <v>466</v>
      </c>
      <c r="U60" s="73" t="s">
        <v>379</v>
      </c>
      <c r="V60" s="73" t="s">
        <v>379</v>
      </c>
      <c r="W60" s="73"/>
      <c r="X60" s="73" t="s">
        <v>57</v>
      </c>
      <c r="Y60" s="73"/>
      <c r="Z60" s="73"/>
      <c r="AA60" s="73">
        <v>29000</v>
      </c>
      <c r="AB60" s="73">
        <v>15000</v>
      </c>
      <c r="AC60" s="73" t="s">
        <v>467</v>
      </c>
      <c r="AD60" s="73"/>
      <c r="AE60" s="73" t="s">
        <v>16</v>
      </c>
      <c r="AF60" s="73"/>
      <c r="AG60" s="73" t="s">
        <v>381</v>
      </c>
      <c r="AH60" s="73" t="s">
        <v>382</v>
      </c>
      <c r="AI60" s="73" t="s">
        <v>58</v>
      </c>
      <c r="AJ60" s="73" t="s">
        <v>59</v>
      </c>
      <c r="AK60" s="73"/>
      <c r="AL60" s="73"/>
      <c r="AM60" s="74" t="s">
        <v>468</v>
      </c>
      <c r="AN60" s="74">
        <v>13847268251</v>
      </c>
      <c r="AO60" s="74" t="s">
        <v>384</v>
      </c>
      <c r="AP60" s="74"/>
      <c r="AQ60" s="74"/>
      <c r="AR60" s="74"/>
      <c r="AS60" s="74"/>
      <c r="AT60" s="74"/>
      <c r="AU60" s="74"/>
      <c r="AV60" s="74"/>
      <c r="AW60" s="74"/>
      <c r="AX60" s="74"/>
      <c r="AY60" s="74" t="s">
        <v>379</v>
      </c>
      <c r="AZ60" s="109" t="s">
        <v>1111</v>
      </c>
      <c r="BA60" s="73" t="s">
        <v>386</v>
      </c>
      <c r="BB60" s="73"/>
      <c r="BC60" s="73"/>
      <c r="BD60" s="73"/>
      <c r="BE60" s="74" t="str">
        <f t="shared" si="7"/>
        <v>办结</v>
      </c>
      <c r="BF60" s="74" t="s">
        <v>379</v>
      </c>
      <c r="BG60" s="74" t="s">
        <v>387</v>
      </c>
      <c r="BH60" s="74" t="s">
        <v>389</v>
      </c>
      <c r="BI60" s="74" t="s">
        <v>379</v>
      </c>
      <c r="BJ60" s="74" t="s">
        <v>388</v>
      </c>
      <c r="BK60" s="74" t="s">
        <v>389</v>
      </c>
      <c r="BL60" s="74" t="s">
        <v>379</v>
      </c>
      <c r="BM60" s="74" t="s">
        <v>388</v>
      </c>
      <c r="BN60" s="74" t="s">
        <v>389</v>
      </c>
      <c r="BO60" s="74" t="s">
        <v>379</v>
      </c>
      <c r="BP60" s="74" t="s">
        <v>387</v>
      </c>
      <c r="BQ60" s="74" t="s">
        <v>389</v>
      </c>
      <c r="BR60" s="74" t="s">
        <v>394</v>
      </c>
      <c r="BS60" s="74"/>
      <c r="BT60" s="74"/>
      <c r="BU60" s="74" t="s">
        <v>379</v>
      </c>
      <c r="BV60" s="74" t="s">
        <v>388</v>
      </c>
      <c r="BW60" s="74" t="s">
        <v>389</v>
      </c>
      <c r="BX60" s="74" t="s">
        <v>379</v>
      </c>
      <c r="BY60" s="74" t="s">
        <v>388</v>
      </c>
      <c r="BZ60" s="74" t="s">
        <v>389</v>
      </c>
      <c r="CA60" s="74" t="s">
        <v>394</v>
      </c>
      <c r="CB60" s="74"/>
      <c r="CC60" s="74"/>
      <c r="CD60" s="74" t="s">
        <v>394</v>
      </c>
      <c r="CE60" s="74"/>
      <c r="CF60" s="74"/>
      <c r="CG60" s="66" t="s">
        <v>386</v>
      </c>
      <c r="CM60" s="87">
        <f>AA60/10000</f>
        <v>2.9</v>
      </c>
      <c r="CN60" s="87">
        <f>AB60/10000</f>
        <v>1.5</v>
      </c>
    </row>
    <row r="61" s="66" customFormat="1" ht="66.95" hidden="1" customHeight="1" spans="1:89">
      <c r="A61" s="73">
        <v>55</v>
      </c>
      <c r="B61" s="73" t="s">
        <v>236</v>
      </c>
      <c r="C61" s="73" t="s">
        <v>665</v>
      </c>
      <c r="D61" s="74" t="s">
        <v>482</v>
      </c>
      <c r="E61" s="73"/>
      <c r="F61" s="73" t="s">
        <v>483</v>
      </c>
      <c r="G61" s="73" t="s">
        <v>484</v>
      </c>
      <c r="H61" s="73">
        <v>2024</v>
      </c>
      <c r="I61" s="73"/>
      <c r="J61" s="73"/>
      <c r="K61" s="73">
        <v>202408</v>
      </c>
      <c r="L61" s="73" t="s">
        <v>95</v>
      </c>
      <c r="M61" s="73"/>
      <c r="N61" s="73"/>
      <c r="O61" s="73"/>
      <c r="P61" s="73" t="s">
        <v>485</v>
      </c>
      <c r="Q61" s="73"/>
      <c r="R61" s="73"/>
      <c r="S61" s="73"/>
      <c r="T61" s="74" t="s">
        <v>485</v>
      </c>
      <c r="U61" s="73"/>
      <c r="V61" s="73" t="s">
        <v>386</v>
      </c>
      <c r="W61" s="74"/>
      <c r="X61" s="73" t="s">
        <v>69</v>
      </c>
      <c r="Y61" s="73"/>
      <c r="Z61" s="73"/>
      <c r="AA61" s="73">
        <v>82300</v>
      </c>
      <c r="AB61" s="73">
        <v>82300</v>
      </c>
      <c r="AC61" s="73" t="s">
        <v>447</v>
      </c>
      <c r="AD61" s="73"/>
      <c r="AE61" s="73" t="s">
        <v>129</v>
      </c>
      <c r="AF61" s="73"/>
      <c r="AG61" s="73" t="s">
        <v>569</v>
      </c>
      <c r="AH61" s="73"/>
      <c r="AI61" s="73" t="s">
        <v>237</v>
      </c>
      <c r="AJ61" s="73" t="s">
        <v>238</v>
      </c>
      <c r="AK61" s="73"/>
      <c r="AL61" s="73"/>
      <c r="AM61" s="73"/>
      <c r="AN61" s="73"/>
      <c r="AO61" s="73"/>
      <c r="AP61" s="73"/>
      <c r="AQ61" s="73"/>
      <c r="AR61" s="74"/>
      <c r="AS61" s="74"/>
      <c r="AT61" s="73"/>
      <c r="AU61" s="83"/>
      <c r="AV61" s="83"/>
      <c r="AW61" s="83" t="s">
        <v>666</v>
      </c>
      <c r="AX61" s="83" t="s">
        <v>386</v>
      </c>
      <c r="AY61" s="83" t="s">
        <v>386</v>
      </c>
      <c r="AZ61" s="83" t="s">
        <v>1112</v>
      </c>
      <c r="BA61" s="73" t="s">
        <v>386</v>
      </c>
      <c r="BB61" s="73"/>
      <c r="BC61" s="73"/>
      <c r="BD61" s="73"/>
      <c r="BE61" s="74" t="str">
        <f t="shared" si="7"/>
        <v>办结</v>
      </c>
      <c r="BF61" s="73" t="s">
        <v>379</v>
      </c>
      <c r="BG61" s="73"/>
      <c r="BH61" s="73"/>
      <c r="BI61" s="74" t="s">
        <v>394</v>
      </c>
      <c r="BJ61" s="73"/>
      <c r="BK61" s="73"/>
      <c r="BL61" s="74" t="s">
        <v>394</v>
      </c>
      <c r="BM61" s="73"/>
      <c r="BN61" s="73"/>
      <c r="BO61" s="74" t="s">
        <v>394</v>
      </c>
      <c r="BP61" s="73"/>
      <c r="BQ61" s="73"/>
      <c r="BR61" s="74" t="s">
        <v>394</v>
      </c>
      <c r="BS61" s="73"/>
      <c r="BT61" s="73"/>
      <c r="BU61" s="74" t="s">
        <v>394</v>
      </c>
      <c r="BV61" s="73"/>
      <c r="BW61" s="73"/>
      <c r="BX61" s="74" t="s">
        <v>394</v>
      </c>
      <c r="BY61" s="73"/>
      <c r="BZ61" s="73"/>
      <c r="CA61" s="74" t="s">
        <v>394</v>
      </c>
      <c r="CB61" s="73"/>
      <c r="CC61" s="73"/>
      <c r="CD61" s="74" t="s">
        <v>394</v>
      </c>
      <c r="CE61" s="73"/>
      <c r="CF61" s="73"/>
      <c r="CG61" s="73"/>
      <c r="CH61" s="73"/>
      <c r="CI61" s="73"/>
      <c r="CJ61" s="73"/>
      <c r="CK61" s="73"/>
    </row>
    <row r="62" s="66" customFormat="1" ht="77.1" hidden="1" customHeight="1" spans="1:89">
      <c r="A62" s="73">
        <v>56</v>
      </c>
      <c r="B62" s="73" t="s">
        <v>105</v>
      </c>
      <c r="C62" s="74" t="s">
        <v>526</v>
      </c>
      <c r="D62" s="74" t="s">
        <v>482</v>
      </c>
      <c r="E62" s="73" t="s">
        <v>1051</v>
      </c>
      <c r="F62" s="73" t="s">
        <v>483</v>
      </c>
      <c r="G62" s="73" t="s">
        <v>484</v>
      </c>
      <c r="H62" s="73" t="s">
        <v>37</v>
      </c>
      <c r="I62" s="73">
        <v>202205</v>
      </c>
      <c r="J62" s="73">
        <v>202404</v>
      </c>
      <c r="K62" s="73">
        <v>202410</v>
      </c>
      <c r="L62" s="73" t="s">
        <v>14</v>
      </c>
      <c r="M62" s="73"/>
      <c r="N62" s="73"/>
      <c r="O62" s="73"/>
      <c r="P62" s="73" t="s">
        <v>485</v>
      </c>
      <c r="Q62" s="73"/>
      <c r="R62" s="73"/>
      <c r="S62" s="73"/>
      <c r="T62" s="73" t="s">
        <v>485</v>
      </c>
      <c r="U62" s="73"/>
      <c r="V62" s="73" t="s">
        <v>379</v>
      </c>
      <c r="W62" s="73"/>
      <c r="X62" s="73" t="s">
        <v>106</v>
      </c>
      <c r="Y62" s="73"/>
      <c r="Z62" s="73"/>
      <c r="AA62" s="73">
        <v>150000</v>
      </c>
      <c r="AB62" s="73">
        <v>50000</v>
      </c>
      <c r="AC62" s="73" t="s">
        <v>447</v>
      </c>
      <c r="AD62" s="73"/>
      <c r="AE62" s="73" t="s">
        <v>16</v>
      </c>
      <c r="AF62" s="73"/>
      <c r="AG62" s="73" t="s">
        <v>381</v>
      </c>
      <c r="AH62" s="73" t="s">
        <v>382</v>
      </c>
      <c r="AI62" s="73" t="s">
        <v>107</v>
      </c>
      <c r="AJ62" s="73" t="s">
        <v>108</v>
      </c>
      <c r="AK62" s="73"/>
      <c r="AL62" s="73"/>
      <c r="AM62" s="74" t="s">
        <v>527</v>
      </c>
      <c r="AN62" s="74">
        <v>15810358358</v>
      </c>
      <c r="AO62" s="74">
        <v>135</v>
      </c>
      <c r="AP62" s="74"/>
      <c r="AQ62" s="74"/>
      <c r="AR62" s="74"/>
      <c r="AS62" s="74"/>
      <c r="AT62" s="74"/>
      <c r="AU62" s="74"/>
      <c r="AV62" s="74"/>
      <c r="AW62" s="74"/>
      <c r="AX62" s="74"/>
      <c r="AY62" s="74" t="s">
        <v>379</v>
      </c>
      <c r="AZ62" s="74" t="s">
        <v>1113</v>
      </c>
      <c r="BA62" s="73" t="s">
        <v>386</v>
      </c>
      <c r="BB62" s="73"/>
      <c r="BC62" s="73"/>
      <c r="BD62" s="73"/>
      <c r="BE62" s="74" t="str">
        <f t="shared" si="7"/>
        <v>办结</v>
      </c>
      <c r="BF62" s="74" t="s">
        <v>379</v>
      </c>
      <c r="BG62" s="74" t="s">
        <v>387</v>
      </c>
      <c r="BH62" s="74" t="s">
        <v>389</v>
      </c>
      <c r="BI62" s="74" t="s">
        <v>379</v>
      </c>
      <c r="BJ62" s="74" t="s">
        <v>388</v>
      </c>
      <c r="BK62" s="74" t="s">
        <v>389</v>
      </c>
      <c r="BL62" s="74" t="s">
        <v>379</v>
      </c>
      <c r="BM62" s="74" t="s">
        <v>388</v>
      </c>
      <c r="BN62" s="74" t="s">
        <v>389</v>
      </c>
      <c r="BO62" s="74" t="s">
        <v>379</v>
      </c>
      <c r="BP62" s="74" t="s">
        <v>387</v>
      </c>
      <c r="BQ62" s="74" t="s">
        <v>389</v>
      </c>
      <c r="BR62" s="74" t="s">
        <v>379</v>
      </c>
      <c r="BS62" s="74" t="s">
        <v>387</v>
      </c>
      <c r="BT62" s="74" t="s">
        <v>389</v>
      </c>
      <c r="BU62" s="74" t="s">
        <v>394</v>
      </c>
      <c r="BV62" s="74"/>
      <c r="BW62" s="74"/>
      <c r="BX62" s="74" t="s">
        <v>394</v>
      </c>
      <c r="BY62" s="74"/>
      <c r="BZ62" s="74"/>
      <c r="CA62" s="74" t="s">
        <v>394</v>
      </c>
      <c r="CB62" s="74"/>
      <c r="CC62" s="74"/>
      <c r="CD62" s="74" t="s">
        <v>379</v>
      </c>
      <c r="CE62" s="74" t="s">
        <v>388</v>
      </c>
      <c r="CF62" s="74" t="s">
        <v>389</v>
      </c>
      <c r="CG62" s="74" t="s">
        <v>386</v>
      </c>
      <c r="CH62" s="74"/>
      <c r="CI62" s="74"/>
      <c r="CJ62" s="74"/>
      <c r="CK62" s="74"/>
    </row>
    <row r="63" s="66" customFormat="1" ht="77.1" hidden="1" customHeight="1" spans="1:89">
      <c r="A63" s="73">
        <v>57</v>
      </c>
      <c r="B63" s="73" t="s">
        <v>109</v>
      </c>
      <c r="C63" s="74" t="s">
        <v>529</v>
      </c>
      <c r="D63" s="74" t="s">
        <v>482</v>
      </c>
      <c r="E63" s="73" t="s">
        <v>1051</v>
      </c>
      <c r="F63" s="73" t="s">
        <v>483</v>
      </c>
      <c r="G63" s="73" t="s">
        <v>484</v>
      </c>
      <c r="H63" s="73" t="s">
        <v>44</v>
      </c>
      <c r="I63" s="73">
        <v>202204</v>
      </c>
      <c r="J63" s="73">
        <v>202404</v>
      </c>
      <c r="K63" s="73">
        <v>202410</v>
      </c>
      <c r="L63" s="73" t="s">
        <v>14</v>
      </c>
      <c r="M63" s="73"/>
      <c r="N63" s="73"/>
      <c r="O63" s="73"/>
      <c r="P63" s="73" t="s">
        <v>485</v>
      </c>
      <c r="Q63" s="73"/>
      <c r="R63" s="73"/>
      <c r="S63" s="73"/>
      <c r="T63" s="73" t="s">
        <v>485</v>
      </c>
      <c r="U63" s="73"/>
      <c r="V63" s="73" t="s">
        <v>379</v>
      </c>
      <c r="W63" s="73"/>
      <c r="X63" s="73" t="s">
        <v>106</v>
      </c>
      <c r="Y63" s="73"/>
      <c r="Z63" s="73"/>
      <c r="AA63" s="73">
        <v>90000</v>
      </c>
      <c r="AB63" s="73">
        <v>50000</v>
      </c>
      <c r="AC63" s="73" t="s">
        <v>447</v>
      </c>
      <c r="AD63" s="73"/>
      <c r="AE63" s="73" t="s">
        <v>16</v>
      </c>
      <c r="AF63" s="73"/>
      <c r="AG63" s="73" t="s">
        <v>381</v>
      </c>
      <c r="AH63" s="73" t="s">
        <v>382</v>
      </c>
      <c r="AI63" s="73" t="s">
        <v>110</v>
      </c>
      <c r="AJ63" s="73" t="s">
        <v>111</v>
      </c>
      <c r="AK63" s="73"/>
      <c r="AL63" s="73"/>
      <c r="AM63" s="74" t="s">
        <v>530</v>
      </c>
      <c r="AN63" s="74">
        <v>18655382958</v>
      </c>
      <c r="AO63" s="74" t="s">
        <v>531</v>
      </c>
      <c r="AP63" s="74"/>
      <c r="AQ63" s="74"/>
      <c r="AR63" s="74"/>
      <c r="AS63" s="74"/>
      <c r="AT63" s="74"/>
      <c r="AU63" s="74"/>
      <c r="AV63" s="74"/>
      <c r="AW63" s="74"/>
      <c r="AX63" s="74"/>
      <c r="AY63" s="74" t="s">
        <v>379</v>
      </c>
      <c r="AZ63" s="74" t="s">
        <v>1114</v>
      </c>
      <c r="BA63" s="73" t="s">
        <v>386</v>
      </c>
      <c r="BB63" s="73"/>
      <c r="BC63" s="73"/>
      <c r="BD63" s="73"/>
      <c r="BE63" s="74" t="str">
        <f t="shared" si="7"/>
        <v>办结</v>
      </c>
      <c r="BF63" s="74" t="s">
        <v>379</v>
      </c>
      <c r="BG63" s="74" t="s">
        <v>387</v>
      </c>
      <c r="BH63" s="74" t="s">
        <v>389</v>
      </c>
      <c r="BI63" s="74" t="s">
        <v>379</v>
      </c>
      <c r="BJ63" s="74" t="s">
        <v>388</v>
      </c>
      <c r="BK63" s="74" t="s">
        <v>389</v>
      </c>
      <c r="BL63" s="74" t="s">
        <v>379</v>
      </c>
      <c r="BM63" s="74" t="s">
        <v>388</v>
      </c>
      <c r="BN63" s="74" t="s">
        <v>389</v>
      </c>
      <c r="BO63" s="74" t="s">
        <v>379</v>
      </c>
      <c r="BP63" s="74" t="s">
        <v>387</v>
      </c>
      <c r="BQ63" s="74" t="s">
        <v>389</v>
      </c>
      <c r="BR63" s="74" t="s">
        <v>379</v>
      </c>
      <c r="BS63" s="74" t="s">
        <v>387</v>
      </c>
      <c r="BT63" s="74" t="s">
        <v>389</v>
      </c>
      <c r="BU63" s="74" t="s">
        <v>394</v>
      </c>
      <c r="BV63" s="74"/>
      <c r="BW63" s="74"/>
      <c r="BX63" s="74" t="s">
        <v>394</v>
      </c>
      <c r="BY63" s="74"/>
      <c r="BZ63" s="74"/>
      <c r="CA63" s="74" t="s">
        <v>394</v>
      </c>
      <c r="CB63" s="74"/>
      <c r="CC63" s="74"/>
      <c r="CD63" s="74" t="s">
        <v>379</v>
      </c>
      <c r="CE63" s="74" t="s">
        <v>388</v>
      </c>
      <c r="CF63" s="74" t="s">
        <v>389</v>
      </c>
      <c r="CG63" s="74" t="s">
        <v>386</v>
      </c>
      <c r="CH63" s="74"/>
      <c r="CI63" s="74"/>
      <c r="CJ63" s="74"/>
      <c r="CK63" s="74"/>
    </row>
    <row r="64" s="66" customFormat="1" ht="77.1" hidden="1" customHeight="1" spans="1:89">
      <c r="A64" s="73">
        <v>58</v>
      </c>
      <c r="B64" s="73" t="s">
        <v>115</v>
      </c>
      <c r="C64" s="74" t="s">
        <v>536</v>
      </c>
      <c r="D64" s="74" t="s">
        <v>482</v>
      </c>
      <c r="E64" s="73" t="s">
        <v>1051</v>
      </c>
      <c r="F64" s="73" t="s">
        <v>483</v>
      </c>
      <c r="G64" s="73" t="s">
        <v>484</v>
      </c>
      <c r="H64" s="73" t="s">
        <v>20</v>
      </c>
      <c r="I64" s="73">
        <v>202302</v>
      </c>
      <c r="J64" s="73">
        <v>202404</v>
      </c>
      <c r="K64" s="73">
        <v>202511</v>
      </c>
      <c r="L64" s="73" t="s">
        <v>14</v>
      </c>
      <c r="M64" s="73"/>
      <c r="N64" s="73"/>
      <c r="O64" s="73"/>
      <c r="P64" s="73" t="s">
        <v>485</v>
      </c>
      <c r="Q64" s="73"/>
      <c r="R64" s="73"/>
      <c r="S64" s="73"/>
      <c r="T64" s="73" t="s">
        <v>485</v>
      </c>
      <c r="U64" s="73"/>
      <c r="V64" s="73" t="s">
        <v>379</v>
      </c>
      <c r="W64" s="73"/>
      <c r="X64" s="73" t="s">
        <v>106</v>
      </c>
      <c r="Y64" s="73"/>
      <c r="Z64" s="73"/>
      <c r="AA64" s="73">
        <v>80000</v>
      </c>
      <c r="AB64" s="73">
        <v>40000</v>
      </c>
      <c r="AC64" s="73" t="s">
        <v>447</v>
      </c>
      <c r="AD64" s="73"/>
      <c r="AE64" s="73" t="s">
        <v>16</v>
      </c>
      <c r="AF64" s="73"/>
      <c r="AG64" s="73" t="s">
        <v>381</v>
      </c>
      <c r="AH64" s="73" t="s">
        <v>382</v>
      </c>
      <c r="AI64" s="73" t="s">
        <v>116</v>
      </c>
      <c r="AJ64" s="73" t="s">
        <v>117</v>
      </c>
      <c r="AK64" s="73"/>
      <c r="AL64" s="73"/>
      <c r="AM64" s="74" t="s">
        <v>537</v>
      </c>
      <c r="AN64" s="74">
        <v>18647214678</v>
      </c>
      <c r="AO64" s="74" t="s">
        <v>538</v>
      </c>
      <c r="AP64" s="74"/>
      <c r="AQ64" s="74"/>
      <c r="AR64" s="74"/>
      <c r="AS64" s="74"/>
      <c r="AT64" s="74"/>
      <c r="AU64" s="74"/>
      <c r="AV64" s="74"/>
      <c r="AW64" s="74"/>
      <c r="AX64" s="74"/>
      <c r="AY64" s="74" t="s">
        <v>379</v>
      </c>
      <c r="AZ64" s="74" t="s">
        <v>1115</v>
      </c>
      <c r="BA64" s="73" t="s">
        <v>386</v>
      </c>
      <c r="BB64" s="73"/>
      <c r="BC64" s="73"/>
      <c r="BD64" s="73"/>
      <c r="BE64" s="74" t="str">
        <f t="shared" si="7"/>
        <v>办结</v>
      </c>
      <c r="BF64" s="74" t="s">
        <v>379</v>
      </c>
      <c r="BG64" s="74" t="s">
        <v>387</v>
      </c>
      <c r="BH64" s="74" t="s">
        <v>389</v>
      </c>
      <c r="BI64" s="74" t="s">
        <v>379</v>
      </c>
      <c r="BJ64" s="74" t="s">
        <v>388</v>
      </c>
      <c r="BK64" s="74" t="s">
        <v>389</v>
      </c>
      <c r="BL64" s="74" t="s">
        <v>379</v>
      </c>
      <c r="BM64" s="74" t="s">
        <v>388</v>
      </c>
      <c r="BN64" s="74" t="s">
        <v>389</v>
      </c>
      <c r="BO64" s="74" t="s">
        <v>394</v>
      </c>
      <c r="BP64" s="74"/>
      <c r="BQ64" s="74"/>
      <c r="BR64" s="74" t="s">
        <v>394</v>
      </c>
      <c r="BS64" s="74"/>
      <c r="BT64" s="74"/>
      <c r="BU64" s="74" t="s">
        <v>394</v>
      </c>
      <c r="BV64" s="74"/>
      <c r="BW64" s="74"/>
      <c r="BX64" s="74" t="s">
        <v>394</v>
      </c>
      <c r="BY64" s="74"/>
      <c r="BZ64" s="74"/>
      <c r="CA64" s="74" t="s">
        <v>394</v>
      </c>
      <c r="CB64" s="74"/>
      <c r="CC64" s="74"/>
      <c r="CD64" s="74" t="s">
        <v>379</v>
      </c>
      <c r="CE64" s="74" t="s">
        <v>388</v>
      </c>
      <c r="CF64" s="74" t="s">
        <v>389</v>
      </c>
      <c r="CG64" s="74" t="s">
        <v>386</v>
      </c>
      <c r="CH64" s="74"/>
      <c r="CI64" s="74"/>
      <c r="CJ64" s="74"/>
      <c r="CK64" s="74"/>
    </row>
    <row r="65" s="66" customFormat="1" ht="77.1" hidden="1" customHeight="1" spans="1:85">
      <c r="A65" s="73">
        <v>59</v>
      </c>
      <c r="B65" s="73" t="s">
        <v>112</v>
      </c>
      <c r="C65" s="74" t="s">
        <v>533</v>
      </c>
      <c r="D65" s="74" t="s">
        <v>482</v>
      </c>
      <c r="E65" s="73" t="s">
        <v>1051</v>
      </c>
      <c r="F65" s="73" t="s">
        <v>483</v>
      </c>
      <c r="G65" s="73" t="s">
        <v>484</v>
      </c>
      <c r="H65" s="73" t="s">
        <v>1031</v>
      </c>
      <c r="I65" s="73">
        <v>202105</v>
      </c>
      <c r="J65" s="73">
        <v>202404</v>
      </c>
      <c r="K65" s="73">
        <v>202506</v>
      </c>
      <c r="L65" s="73" t="s">
        <v>14</v>
      </c>
      <c r="M65" s="73"/>
      <c r="N65" s="73"/>
      <c r="O65" s="73"/>
      <c r="P65" s="73" t="s">
        <v>485</v>
      </c>
      <c r="Q65" s="73"/>
      <c r="R65" s="73"/>
      <c r="S65" s="73"/>
      <c r="T65" s="73" t="s">
        <v>485</v>
      </c>
      <c r="U65" s="73"/>
      <c r="V65" s="73" t="s">
        <v>379</v>
      </c>
      <c r="W65" s="73"/>
      <c r="X65" s="73" t="s">
        <v>106</v>
      </c>
      <c r="Y65" s="73"/>
      <c r="Z65" s="73"/>
      <c r="AA65" s="73">
        <v>85400</v>
      </c>
      <c r="AB65" s="73">
        <v>30000</v>
      </c>
      <c r="AC65" s="73" t="s">
        <v>447</v>
      </c>
      <c r="AD65" s="73"/>
      <c r="AE65" s="73" t="s">
        <v>16</v>
      </c>
      <c r="AF65" s="73"/>
      <c r="AG65" s="73" t="s">
        <v>381</v>
      </c>
      <c r="AH65" s="73" t="s">
        <v>382</v>
      </c>
      <c r="AI65" s="73" t="s">
        <v>113</v>
      </c>
      <c r="AJ65" s="73" t="s">
        <v>114</v>
      </c>
      <c r="AK65" s="73"/>
      <c r="AL65" s="73"/>
      <c r="AM65" s="74" t="s">
        <v>534</v>
      </c>
      <c r="AN65" s="74">
        <v>18604727979</v>
      </c>
      <c r="AO65" s="74"/>
      <c r="AP65" s="74"/>
      <c r="AQ65" s="74"/>
      <c r="AR65" s="74"/>
      <c r="AS65" s="74"/>
      <c r="AT65" s="74"/>
      <c r="AU65" s="74"/>
      <c r="AV65" s="74"/>
      <c r="AW65" s="74"/>
      <c r="AX65" s="74"/>
      <c r="AY65" s="74" t="s">
        <v>379</v>
      </c>
      <c r="AZ65" s="74" t="s">
        <v>1116</v>
      </c>
      <c r="BA65" s="73" t="s">
        <v>386</v>
      </c>
      <c r="BB65" s="73"/>
      <c r="BC65" s="73"/>
      <c r="BD65" s="73"/>
      <c r="BE65" s="74" t="str">
        <f t="shared" si="7"/>
        <v>办结</v>
      </c>
      <c r="BF65" s="74" t="s">
        <v>379</v>
      </c>
      <c r="BG65" s="74" t="s">
        <v>387</v>
      </c>
      <c r="BH65" s="74" t="s">
        <v>389</v>
      </c>
      <c r="BI65" s="74" t="s">
        <v>379</v>
      </c>
      <c r="BJ65" s="74" t="s">
        <v>388</v>
      </c>
      <c r="BK65" s="74" t="s">
        <v>389</v>
      </c>
      <c r="BL65" s="74" t="s">
        <v>379</v>
      </c>
      <c r="BM65" s="74" t="s">
        <v>388</v>
      </c>
      <c r="BN65" s="74" t="s">
        <v>389</v>
      </c>
      <c r="BO65" s="74" t="s">
        <v>394</v>
      </c>
      <c r="BP65" s="74"/>
      <c r="BQ65" s="74"/>
      <c r="BR65" s="74" t="s">
        <v>394</v>
      </c>
      <c r="BS65" s="74"/>
      <c r="BT65" s="74"/>
      <c r="BU65" s="74" t="s">
        <v>394</v>
      </c>
      <c r="BV65" s="74"/>
      <c r="BW65" s="74"/>
      <c r="BX65" s="74" t="s">
        <v>394</v>
      </c>
      <c r="BY65" s="74"/>
      <c r="BZ65" s="74"/>
      <c r="CA65" s="74" t="s">
        <v>394</v>
      </c>
      <c r="CB65" s="74"/>
      <c r="CC65" s="74"/>
      <c r="CD65" s="74" t="s">
        <v>379</v>
      </c>
      <c r="CE65" s="74" t="s">
        <v>388</v>
      </c>
      <c r="CF65" s="74" t="s">
        <v>389</v>
      </c>
      <c r="CG65" s="66" t="s">
        <v>386</v>
      </c>
    </row>
    <row r="66" s="66" customFormat="1" ht="92.1" hidden="1" customHeight="1" spans="1:89">
      <c r="A66" s="73">
        <v>60</v>
      </c>
      <c r="B66" s="73" t="s">
        <v>242</v>
      </c>
      <c r="C66" s="73" t="s">
        <v>805</v>
      </c>
      <c r="D66" s="74" t="s">
        <v>482</v>
      </c>
      <c r="E66" s="73" t="s">
        <v>1064</v>
      </c>
      <c r="F66" s="73" t="s">
        <v>483</v>
      </c>
      <c r="G66" s="73" t="s">
        <v>484</v>
      </c>
      <c r="H66" s="73" t="s">
        <v>128</v>
      </c>
      <c r="I66" s="73"/>
      <c r="J66" s="73">
        <v>202404</v>
      </c>
      <c r="K66" s="73">
        <v>202612</v>
      </c>
      <c r="L66" s="73" t="s">
        <v>14</v>
      </c>
      <c r="M66" s="73"/>
      <c r="N66" s="73"/>
      <c r="O66" s="73"/>
      <c r="P66" s="73" t="s">
        <v>485</v>
      </c>
      <c r="Q66" s="73"/>
      <c r="R66" s="73"/>
      <c r="S66" s="73"/>
      <c r="T66" s="73" t="s">
        <v>485</v>
      </c>
      <c r="U66" s="73"/>
      <c r="V66" s="73" t="s">
        <v>386</v>
      </c>
      <c r="W66" s="73"/>
      <c r="X66" s="73" t="s">
        <v>106</v>
      </c>
      <c r="Y66" s="73"/>
      <c r="Z66" s="73"/>
      <c r="AA66" s="73">
        <v>95000</v>
      </c>
      <c r="AB66" s="73">
        <v>30000</v>
      </c>
      <c r="AC66" s="73" t="s">
        <v>447</v>
      </c>
      <c r="AD66" s="73"/>
      <c r="AE66" s="73" t="s">
        <v>129</v>
      </c>
      <c r="AF66" s="73"/>
      <c r="AG66" s="73" t="s">
        <v>559</v>
      </c>
      <c r="AH66" s="73" t="s">
        <v>560</v>
      </c>
      <c r="AI66" s="73" t="s">
        <v>243</v>
      </c>
      <c r="AJ66" s="73" t="s">
        <v>244</v>
      </c>
      <c r="AK66" s="73"/>
      <c r="AL66" s="73"/>
      <c r="AM66" s="73" t="s">
        <v>806</v>
      </c>
      <c r="AN66" s="73">
        <v>17614728666</v>
      </c>
      <c r="AO66" s="73"/>
      <c r="AP66" s="73"/>
      <c r="AQ66" s="73"/>
      <c r="AR66" s="74"/>
      <c r="AS66" s="74"/>
      <c r="AT66" s="73"/>
      <c r="AU66" s="83"/>
      <c r="AV66" s="83"/>
      <c r="AW66" s="83" t="s">
        <v>807</v>
      </c>
      <c r="AX66" s="83" t="s">
        <v>379</v>
      </c>
      <c r="AY66" s="83" t="s">
        <v>386</v>
      </c>
      <c r="AZ66" s="83" t="s">
        <v>1117</v>
      </c>
      <c r="BA66" s="73" t="s">
        <v>379</v>
      </c>
      <c r="BB66" s="73" t="s">
        <v>811</v>
      </c>
      <c r="BC66" s="73" t="s">
        <v>390</v>
      </c>
      <c r="BD66" s="73" t="s">
        <v>1118</v>
      </c>
      <c r="BE66" s="74" t="str">
        <f t="shared" si="7"/>
        <v/>
      </c>
      <c r="BF66" s="73" t="s">
        <v>379</v>
      </c>
      <c r="BG66" s="73" t="s">
        <v>387</v>
      </c>
      <c r="BH66" s="73" t="s">
        <v>389</v>
      </c>
      <c r="BI66" s="73" t="s">
        <v>386</v>
      </c>
      <c r="BJ66" s="73" t="s">
        <v>388</v>
      </c>
      <c r="BK66" s="73" t="s">
        <v>573</v>
      </c>
      <c r="BL66" s="73" t="s">
        <v>379</v>
      </c>
      <c r="BM66" s="73" t="s">
        <v>388</v>
      </c>
      <c r="BN66" s="73" t="s">
        <v>573</v>
      </c>
      <c r="BO66" s="73" t="s">
        <v>394</v>
      </c>
      <c r="BP66" s="73" t="s">
        <v>387</v>
      </c>
      <c r="BQ66" s="73" t="s">
        <v>573</v>
      </c>
      <c r="BR66" s="73" t="s">
        <v>394</v>
      </c>
      <c r="BS66" s="73" t="s">
        <v>387</v>
      </c>
      <c r="BT66" s="73" t="s">
        <v>573</v>
      </c>
      <c r="BU66" s="73" t="s">
        <v>394</v>
      </c>
      <c r="BV66" s="73"/>
      <c r="BW66" s="73"/>
      <c r="BX66" s="73" t="s">
        <v>394</v>
      </c>
      <c r="BY66" s="73"/>
      <c r="BZ66" s="73"/>
      <c r="CA66" s="73" t="s">
        <v>394</v>
      </c>
      <c r="CB66" s="73"/>
      <c r="CC66" s="73"/>
      <c r="CD66" s="73" t="s">
        <v>386</v>
      </c>
      <c r="CE66" s="73"/>
      <c r="CF66" s="73"/>
      <c r="CG66" s="88"/>
      <c r="CH66" s="88"/>
      <c r="CI66" s="88"/>
      <c r="CJ66" s="88"/>
      <c r="CK66" s="88"/>
    </row>
    <row r="67" s="66" customFormat="1" ht="77.1" hidden="1" customHeight="1" spans="1:84">
      <c r="A67" s="73">
        <v>61</v>
      </c>
      <c r="B67" s="73" t="s">
        <v>249</v>
      </c>
      <c r="C67" s="74" t="s">
        <v>557</v>
      </c>
      <c r="D67" s="74" t="s">
        <v>482</v>
      </c>
      <c r="E67" s="73" t="s">
        <v>235</v>
      </c>
      <c r="F67" s="73" t="s">
        <v>483</v>
      </c>
      <c r="G67" s="73" t="s">
        <v>484</v>
      </c>
      <c r="H67" s="73">
        <v>2024</v>
      </c>
      <c r="I67" s="73">
        <v>202405</v>
      </c>
      <c r="J67" s="73">
        <v>202405</v>
      </c>
      <c r="K67" s="73">
        <v>202410</v>
      </c>
      <c r="L67" s="74" t="s">
        <v>95</v>
      </c>
      <c r="M67" s="74"/>
      <c r="N67" s="74"/>
      <c r="O67" s="74"/>
      <c r="P67" s="74" t="s">
        <v>485</v>
      </c>
      <c r="Q67" s="74"/>
      <c r="R67" s="74"/>
      <c r="S67" s="74"/>
      <c r="T67" s="74" t="s">
        <v>485</v>
      </c>
      <c r="U67" s="74"/>
      <c r="V67" s="73" t="s">
        <v>386</v>
      </c>
      <c r="W67" s="73" t="s">
        <v>519</v>
      </c>
      <c r="X67" s="73" t="s">
        <v>69</v>
      </c>
      <c r="Y67" s="73"/>
      <c r="Z67" s="73"/>
      <c r="AA67" s="73">
        <v>21450.8</v>
      </c>
      <c r="AB67" s="73">
        <v>21450.8</v>
      </c>
      <c r="AC67" s="73" t="s">
        <v>447</v>
      </c>
      <c r="AD67" s="73" t="s">
        <v>547</v>
      </c>
      <c r="AE67" s="73" t="s">
        <v>129</v>
      </c>
      <c r="AF67" s="73"/>
      <c r="AG67" s="73" t="s">
        <v>569</v>
      </c>
      <c r="AH67" s="73" t="s">
        <v>382</v>
      </c>
      <c r="AI67" s="73" t="s">
        <v>250</v>
      </c>
      <c r="AJ67" s="73" t="s">
        <v>235</v>
      </c>
      <c r="AK67" s="73"/>
      <c r="AL67" s="73"/>
      <c r="AM67" s="74" t="s">
        <v>483</v>
      </c>
      <c r="AN67" s="74">
        <v>2143062</v>
      </c>
      <c r="AO67" s="74"/>
      <c r="AP67" s="74"/>
      <c r="AQ67" s="74"/>
      <c r="AR67" s="74"/>
      <c r="AS67" s="74"/>
      <c r="AT67" s="74"/>
      <c r="AU67" s="83"/>
      <c r="AV67" s="83"/>
      <c r="AW67" s="83" t="s">
        <v>797</v>
      </c>
      <c r="AX67" s="83" t="s">
        <v>386</v>
      </c>
      <c r="AY67" s="83" t="s">
        <v>386</v>
      </c>
      <c r="AZ67" s="83" t="s">
        <v>1119</v>
      </c>
      <c r="BA67" s="74" t="s">
        <v>386</v>
      </c>
      <c r="BB67" s="73"/>
      <c r="BC67" s="73"/>
      <c r="BD67" s="74"/>
      <c r="BE67" s="74" t="str">
        <f t="shared" si="7"/>
        <v>办结</v>
      </c>
      <c r="BF67" s="74" t="s">
        <v>379</v>
      </c>
      <c r="BG67" s="74" t="s">
        <v>387</v>
      </c>
      <c r="BH67" s="74" t="s">
        <v>573</v>
      </c>
      <c r="BI67" s="74" t="s">
        <v>394</v>
      </c>
      <c r="BJ67" s="74"/>
      <c r="BK67" s="74"/>
      <c r="BL67" s="74" t="s">
        <v>394</v>
      </c>
      <c r="BM67" s="74"/>
      <c r="BN67" s="74"/>
      <c r="BO67" s="74" t="s">
        <v>394</v>
      </c>
      <c r="BP67" s="74"/>
      <c r="BQ67" s="74"/>
      <c r="BR67" s="74" t="s">
        <v>394</v>
      </c>
      <c r="BS67" s="74"/>
      <c r="BT67" s="74"/>
      <c r="BU67" s="74" t="s">
        <v>394</v>
      </c>
      <c r="BV67" s="74"/>
      <c r="BW67" s="74"/>
      <c r="BX67" s="74" t="s">
        <v>394</v>
      </c>
      <c r="BY67" s="74"/>
      <c r="BZ67" s="74"/>
      <c r="CA67" s="74" t="s">
        <v>394</v>
      </c>
      <c r="CB67" s="74"/>
      <c r="CC67" s="74"/>
      <c r="CD67" s="74" t="s">
        <v>394</v>
      </c>
      <c r="CE67" s="74"/>
      <c r="CF67" s="74"/>
    </row>
    <row r="68" s="66" customFormat="1" ht="77.1" hidden="1" customHeight="1" spans="1:92">
      <c r="A68" s="73">
        <v>62</v>
      </c>
      <c r="B68" s="73" t="s">
        <v>68</v>
      </c>
      <c r="C68" s="74" t="s">
        <v>481</v>
      </c>
      <c r="D68" s="74" t="s">
        <v>482</v>
      </c>
      <c r="E68" s="73" t="s">
        <v>1051</v>
      </c>
      <c r="F68" s="73" t="s">
        <v>483</v>
      </c>
      <c r="G68" s="73" t="s">
        <v>484</v>
      </c>
      <c r="H68" s="73" t="s">
        <v>13</v>
      </c>
      <c r="I68" s="73">
        <v>202303</v>
      </c>
      <c r="J68" s="73">
        <v>202403</v>
      </c>
      <c r="K68" s="73">
        <v>202410</v>
      </c>
      <c r="L68" s="73" t="s">
        <v>14</v>
      </c>
      <c r="M68" s="73"/>
      <c r="N68" s="73" t="s">
        <v>379</v>
      </c>
      <c r="O68" s="73"/>
      <c r="P68" s="73" t="s">
        <v>485</v>
      </c>
      <c r="Q68" s="73" t="s">
        <v>434</v>
      </c>
      <c r="R68" s="73"/>
      <c r="S68" s="73"/>
      <c r="T68" s="73" t="s">
        <v>435</v>
      </c>
      <c r="U68" s="73" t="s">
        <v>379</v>
      </c>
      <c r="V68" s="73" t="s">
        <v>379</v>
      </c>
      <c r="W68" s="73"/>
      <c r="X68" s="73" t="s">
        <v>15</v>
      </c>
      <c r="Y68" s="73"/>
      <c r="Z68" s="73"/>
      <c r="AA68" s="73">
        <v>22500</v>
      </c>
      <c r="AB68" s="73">
        <v>15000</v>
      </c>
      <c r="AC68" s="73" t="s">
        <v>447</v>
      </c>
      <c r="AD68" s="73"/>
      <c r="AE68" s="73" t="s">
        <v>16</v>
      </c>
      <c r="AF68" s="73"/>
      <c r="AG68" s="73" t="s">
        <v>381</v>
      </c>
      <c r="AH68" s="73" t="s">
        <v>382</v>
      </c>
      <c r="AI68" s="73" t="s">
        <v>70</v>
      </c>
      <c r="AJ68" s="73" t="s">
        <v>71</v>
      </c>
      <c r="AK68" s="73"/>
      <c r="AL68" s="73"/>
      <c r="AM68" s="74" t="s">
        <v>486</v>
      </c>
      <c r="AN68" s="74">
        <v>15848828228</v>
      </c>
      <c r="AO68" s="74"/>
      <c r="AP68" s="74"/>
      <c r="AQ68" s="74"/>
      <c r="AR68" s="74"/>
      <c r="AS68" s="74"/>
      <c r="AT68" s="74"/>
      <c r="AU68" s="74"/>
      <c r="AV68" s="74"/>
      <c r="AW68" s="74"/>
      <c r="AX68" s="74"/>
      <c r="AY68" s="74" t="s">
        <v>379</v>
      </c>
      <c r="AZ68" s="74" t="s">
        <v>1120</v>
      </c>
      <c r="BA68" s="73" t="s">
        <v>386</v>
      </c>
      <c r="BB68" s="73"/>
      <c r="BC68" s="73"/>
      <c r="BD68" s="73"/>
      <c r="BE68" s="74" t="str">
        <f t="shared" si="7"/>
        <v>办结</v>
      </c>
      <c r="BF68" s="74" t="s">
        <v>379</v>
      </c>
      <c r="BG68" s="74" t="s">
        <v>387</v>
      </c>
      <c r="BH68" s="74" t="s">
        <v>389</v>
      </c>
      <c r="BI68" s="74" t="s">
        <v>394</v>
      </c>
      <c r="BJ68" s="74"/>
      <c r="BK68" s="74"/>
      <c r="BL68" s="74" t="s">
        <v>394</v>
      </c>
      <c r="BM68" s="74"/>
      <c r="BN68" s="74"/>
      <c r="BO68" s="74" t="s">
        <v>394</v>
      </c>
      <c r="BP68" s="74"/>
      <c r="BQ68" s="74"/>
      <c r="BR68" s="74" t="s">
        <v>394</v>
      </c>
      <c r="BS68" s="74"/>
      <c r="BT68" s="74"/>
      <c r="BU68" s="74" t="s">
        <v>394</v>
      </c>
      <c r="BV68" s="74"/>
      <c r="BW68" s="74"/>
      <c r="BX68" s="74" t="s">
        <v>394</v>
      </c>
      <c r="BY68" s="74"/>
      <c r="BZ68" s="74"/>
      <c r="CA68" s="74" t="s">
        <v>394</v>
      </c>
      <c r="CB68" s="74"/>
      <c r="CC68" s="74"/>
      <c r="CD68" s="74" t="s">
        <v>379</v>
      </c>
      <c r="CE68" s="74" t="s">
        <v>388</v>
      </c>
      <c r="CF68" s="74" t="s">
        <v>389</v>
      </c>
      <c r="CG68" s="66" t="s">
        <v>386</v>
      </c>
      <c r="CM68" s="87">
        <f>AA68/10000</f>
        <v>2.25</v>
      </c>
      <c r="CN68" s="87">
        <f>AB68/10000</f>
        <v>1.5</v>
      </c>
    </row>
    <row r="69" s="66" customFormat="1" ht="84" hidden="1" customHeight="1" spans="1:85">
      <c r="A69" s="73">
        <v>63</v>
      </c>
      <c r="B69" s="73" t="s">
        <v>118</v>
      </c>
      <c r="C69" s="74" t="s">
        <v>540</v>
      </c>
      <c r="D69" s="74" t="s">
        <v>482</v>
      </c>
      <c r="E69" s="73" t="s">
        <v>1051</v>
      </c>
      <c r="F69" s="73" t="s">
        <v>483</v>
      </c>
      <c r="G69" s="73" t="s">
        <v>484</v>
      </c>
      <c r="H69" s="73" t="s">
        <v>1035</v>
      </c>
      <c r="I69" s="73">
        <v>202005</v>
      </c>
      <c r="J69" s="73">
        <v>202404</v>
      </c>
      <c r="K69" s="73">
        <v>202509</v>
      </c>
      <c r="L69" s="73" t="s">
        <v>14</v>
      </c>
      <c r="M69" s="73"/>
      <c r="N69" s="73"/>
      <c r="O69" s="73"/>
      <c r="P69" s="73" t="s">
        <v>485</v>
      </c>
      <c r="Q69" s="73"/>
      <c r="R69" s="73"/>
      <c r="S69" s="73"/>
      <c r="T69" s="73" t="s">
        <v>485</v>
      </c>
      <c r="U69" s="73"/>
      <c r="V69" s="73" t="s">
        <v>379</v>
      </c>
      <c r="W69" s="73"/>
      <c r="X69" s="73" t="s">
        <v>106</v>
      </c>
      <c r="Y69" s="73"/>
      <c r="Z69" s="73"/>
      <c r="AA69" s="73">
        <v>20000</v>
      </c>
      <c r="AB69" s="73">
        <v>10000</v>
      </c>
      <c r="AC69" s="73" t="s">
        <v>447</v>
      </c>
      <c r="AD69" s="73"/>
      <c r="AE69" s="73" t="s">
        <v>16</v>
      </c>
      <c r="AF69" s="73"/>
      <c r="AG69" s="73" t="s">
        <v>381</v>
      </c>
      <c r="AH69" s="73" t="s">
        <v>382</v>
      </c>
      <c r="AI69" s="73" t="s">
        <v>119</v>
      </c>
      <c r="AJ69" s="73" t="s">
        <v>120</v>
      </c>
      <c r="AK69" s="73"/>
      <c r="AL69" s="73"/>
      <c r="AM69" s="74" t="s">
        <v>541</v>
      </c>
      <c r="AN69" s="74">
        <v>18647212032</v>
      </c>
      <c r="AO69" s="74" t="s">
        <v>542</v>
      </c>
      <c r="AP69" s="74"/>
      <c r="AQ69" s="74"/>
      <c r="AR69" s="74"/>
      <c r="AS69" s="74"/>
      <c r="AT69" s="74"/>
      <c r="AU69" s="74"/>
      <c r="AV69" s="74"/>
      <c r="AW69" s="74"/>
      <c r="AX69" s="74"/>
      <c r="AY69" s="74" t="s">
        <v>379</v>
      </c>
      <c r="AZ69" s="74" t="s">
        <v>1121</v>
      </c>
      <c r="BA69" s="73" t="s">
        <v>386</v>
      </c>
      <c r="BB69" s="73"/>
      <c r="BC69" s="73"/>
      <c r="BD69" s="73"/>
      <c r="BE69" s="74" t="str">
        <f t="shared" si="7"/>
        <v>办结</v>
      </c>
      <c r="BF69" s="74" t="s">
        <v>379</v>
      </c>
      <c r="BG69" s="74" t="s">
        <v>387</v>
      </c>
      <c r="BH69" s="74" t="s">
        <v>389</v>
      </c>
      <c r="BI69" s="74" t="s">
        <v>379</v>
      </c>
      <c r="BJ69" s="74" t="s">
        <v>388</v>
      </c>
      <c r="BK69" s="74" t="s">
        <v>389</v>
      </c>
      <c r="BL69" s="74" t="s">
        <v>379</v>
      </c>
      <c r="BM69" s="74" t="s">
        <v>388</v>
      </c>
      <c r="BN69" s="74" t="s">
        <v>389</v>
      </c>
      <c r="BO69" s="74" t="s">
        <v>394</v>
      </c>
      <c r="BP69" s="74"/>
      <c r="BQ69" s="74"/>
      <c r="BR69" s="74" t="s">
        <v>394</v>
      </c>
      <c r="BS69" s="74"/>
      <c r="BT69" s="74"/>
      <c r="BU69" s="74" t="s">
        <v>394</v>
      </c>
      <c r="BV69" s="74"/>
      <c r="BW69" s="74"/>
      <c r="BX69" s="74" t="s">
        <v>394</v>
      </c>
      <c r="BY69" s="74"/>
      <c r="BZ69" s="74"/>
      <c r="CA69" s="74" t="s">
        <v>394</v>
      </c>
      <c r="CB69" s="74"/>
      <c r="CC69" s="74"/>
      <c r="CD69" s="74" t="s">
        <v>379</v>
      </c>
      <c r="CE69" s="74" t="s">
        <v>388</v>
      </c>
      <c r="CF69" s="74" t="s">
        <v>389</v>
      </c>
      <c r="CG69" s="66" t="s">
        <v>386</v>
      </c>
    </row>
    <row r="70" s="66" customFormat="1" ht="116.1" hidden="1" customHeight="1" spans="1:89">
      <c r="A70" s="73">
        <v>64</v>
      </c>
      <c r="B70" s="73" t="s">
        <v>254</v>
      </c>
      <c r="C70" s="73" t="s">
        <v>557</v>
      </c>
      <c r="D70" s="74" t="s">
        <v>482</v>
      </c>
      <c r="E70" s="73"/>
      <c r="F70" s="73" t="s">
        <v>483</v>
      </c>
      <c r="G70" s="73" t="s">
        <v>484</v>
      </c>
      <c r="H70" s="73">
        <v>2024</v>
      </c>
      <c r="I70" s="73"/>
      <c r="J70" s="73">
        <v>202404</v>
      </c>
      <c r="K70" s="73">
        <v>202412</v>
      </c>
      <c r="L70" s="74" t="s">
        <v>95</v>
      </c>
      <c r="M70" s="73"/>
      <c r="N70" s="73"/>
      <c r="O70" s="73"/>
      <c r="P70" s="73" t="s">
        <v>485</v>
      </c>
      <c r="Q70" s="73"/>
      <c r="R70" s="73"/>
      <c r="S70" s="73"/>
      <c r="T70" s="73" t="s">
        <v>485</v>
      </c>
      <c r="U70" s="73"/>
      <c r="V70" s="73" t="s">
        <v>386</v>
      </c>
      <c r="W70" s="73"/>
      <c r="X70" s="73" t="s">
        <v>69</v>
      </c>
      <c r="Y70" s="73"/>
      <c r="Z70" s="73"/>
      <c r="AA70" s="73">
        <v>9800</v>
      </c>
      <c r="AB70" s="73">
        <v>9800</v>
      </c>
      <c r="AC70" s="73" t="s">
        <v>447</v>
      </c>
      <c r="AD70" s="73"/>
      <c r="AE70" s="73" t="s">
        <v>129</v>
      </c>
      <c r="AF70" s="73"/>
      <c r="AG70" s="73" t="s">
        <v>569</v>
      </c>
      <c r="AH70" s="73" t="s">
        <v>382</v>
      </c>
      <c r="AI70" s="73" t="s">
        <v>255</v>
      </c>
      <c r="AJ70" s="73" t="s">
        <v>256</v>
      </c>
      <c r="AK70" s="73"/>
      <c r="AL70" s="73"/>
      <c r="AM70" s="73" t="s">
        <v>826</v>
      </c>
      <c r="AN70" s="74">
        <v>13847249860</v>
      </c>
      <c r="AO70" s="73"/>
      <c r="AP70" s="73"/>
      <c r="AQ70" s="73"/>
      <c r="AR70" s="74"/>
      <c r="AS70" s="74"/>
      <c r="AT70" s="73"/>
      <c r="AU70" s="83"/>
      <c r="AV70" s="83"/>
      <c r="AW70" s="83" t="s">
        <v>797</v>
      </c>
      <c r="AX70" s="83" t="s">
        <v>386</v>
      </c>
      <c r="AY70" s="83" t="s">
        <v>386</v>
      </c>
      <c r="AZ70" s="83" t="s">
        <v>1122</v>
      </c>
      <c r="BA70" s="74" t="s">
        <v>386</v>
      </c>
      <c r="BB70" s="73"/>
      <c r="BC70" s="73"/>
      <c r="BD70" s="73"/>
      <c r="BE70" s="74" t="str">
        <f t="shared" si="7"/>
        <v>办结</v>
      </c>
      <c r="BF70" s="73" t="s">
        <v>379</v>
      </c>
      <c r="BG70" s="73" t="s">
        <v>387</v>
      </c>
      <c r="BH70" s="73" t="s">
        <v>573</v>
      </c>
      <c r="BI70" s="73" t="s">
        <v>394</v>
      </c>
      <c r="BJ70" s="73"/>
      <c r="BK70" s="73"/>
      <c r="BL70" s="73" t="s">
        <v>394</v>
      </c>
      <c r="BM70" s="73"/>
      <c r="BN70" s="73"/>
      <c r="BO70" s="73" t="s">
        <v>394</v>
      </c>
      <c r="BP70" s="73"/>
      <c r="BQ70" s="73"/>
      <c r="BR70" s="73" t="s">
        <v>394</v>
      </c>
      <c r="BS70" s="73"/>
      <c r="BT70" s="73"/>
      <c r="BU70" s="73" t="s">
        <v>394</v>
      </c>
      <c r="BV70" s="73"/>
      <c r="BW70" s="73"/>
      <c r="BX70" s="73" t="s">
        <v>394</v>
      </c>
      <c r="BY70" s="73"/>
      <c r="BZ70" s="73"/>
      <c r="CA70" s="73" t="s">
        <v>394</v>
      </c>
      <c r="CB70" s="73"/>
      <c r="CC70" s="73"/>
      <c r="CD70" s="73" t="s">
        <v>394</v>
      </c>
      <c r="CE70" s="73"/>
      <c r="CF70" s="73"/>
      <c r="CG70" s="88"/>
      <c r="CH70" s="88"/>
      <c r="CI70" s="88"/>
      <c r="CJ70" s="88"/>
      <c r="CK70" s="88"/>
    </row>
    <row r="71" s="66" customFormat="1" ht="120" hidden="1" customHeight="1" spans="1:84">
      <c r="A71" s="73">
        <v>65</v>
      </c>
      <c r="B71" s="73" t="s">
        <v>239</v>
      </c>
      <c r="C71" s="73" t="s">
        <v>669</v>
      </c>
      <c r="D71" s="74" t="s">
        <v>482</v>
      </c>
      <c r="E71" s="73" t="s">
        <v>1064</v>
      </c>
      <c r="F71" s="73" t="s">
        <v>483</v>
      </c>
      <c r="G71" s="73" t="s">
        <v>484</v>
      </c>
      <c r="H71" s="73" t="s">
        <v>133</v>
      </c>
      <c r="I71" s="73">
        <v>202306</v>
      </c>
      <c r="J71" s="73">
        <v>202404</v>
      </c>
      <c r="K71" s="73">
        <v>202512</v>
      </c>
      <c r="L71" s="73" t="s">
        <v>14</v>
      </c>
      <c r="M71" s="74"/>
      <c r="N71" s="73"/>
      <c r="O71" s="73"/>
      <c r="P71" s="73" t="s">
        <v>485</v>
      </c>
      <c r="Q71" s="73"/>
      <c r="R71" s="73"/>
      <c r="S71" s="73"/>
      <c r="T71" s="73" t="s">
        <v>485</v>
      </c>
      <c r="U71" s="73"/>
      <c r="V71" s="73" t="s">
        <v>386</v>
      </c>
      <c r="W71" s="73"/>
      <c r="X71" s="73" t="s">
        <v>106</v>
      </c>
      <c r="Y71" s="73"/>
      <c r="Z71" s="73">
        <v>12000</v>
      </c>
      <c r="AA71" s="73">
        <v>12000</v>
      </c>
      <c r="AB71" s="73">
        <v>6000</v>
      </c>
      <c r="AC71" s="73" t="s">
        <v>447</v>
      </c>
      <c r="AD71" s="73"/>
      <c r="AE71" s="73" t="s">
        <v>129</v>
      </c>
      <c r="AF71" s="73"/>
      <c r="AG71" s="73" t="s">
        <v>381</v>
      </c>
      <c r="AH71" s="73" t="s">
        <v>382</v>
      </c>
      <c r="AI71" s="73" t="s">
        <v>240</v>
      </c>
      <c r="AJ71" s="73" t="s">
        <v>241</v>
      </c>
      <c r="AK71" s="73" t="s">
        <v>670</v>
      </c>
      <c r="AL71" s="73" t="s">
        <v>1123</v>
      </c>
      <c r="AM71" s="73" t="s">
        <v>671</v>
      </c>
      <c r="AN71" s="73" t="s">
        <v>1123</v>
      </c>
      <c r="AO71" s="73"/>
      <c r="AP71" s="73"/>
      <c r="AQ71" s="73"/>
      <c r="AR71" s="73"/>
      <c r="AS71" s="73"/>
      <c r="AT71" s="73"/>
      <c r="AU71" s="83"/>
      <c r="AV71" s="83"/>
      <c r="AW71" s="83" t="s">
        <v>672</v>
      </c>
      <c r="AX71" s="83"/>
      <c r="AY71" s="83" t="s">
        <v>379</v>
      </c>
      <c r="AZ71" s="83" t="s">
        <v>1124</v>
      </c>
      <c r="BA71" s="73" t="s">
        <v>386</v>
      </c>
      <c r="BB71" s="73"/>
      <c r="BC71" s="73"/>
      <c r="BD71" s="73"/>
      <c r="BE71" s="74" t="str">
        <f t="shared" si="7"/>
        <v>办结</v>
      </c>
      <c r="BF71" s="73" t="s">
        <v>379</v>
      </c>
      <c r="BG71" s="73" t="s">
        <v>387</v>
      </c>
      <c r="BH71" s="73" t="s">
        <v>389</v>
      </c>
      <c r="BI71" s="73" t="s">
        <v>379</v>
      </c>
      <c r="BJ71" s="73" t="s">
        <v>388</v>
      </c>
      <c r="BK71" s="73" t="s">
        <v>389</v>
      </c>
      <c r="BL71" s="73" t="s">
        <v>379</v>
      </c>
      <c r="BM71" s="73" t="s">
        <v>388</v>
      </c>
      <c r="BN71" s="73" t="s">
        <v>389</v>
      </c>
      <c r="BO71" s="73" t="s">
        <v>379</v>
      </c>
      <c r="BP71" s="73" t="s">
        <v>387</v>
      </c>
      <c r="BQ71" s="73" t="s">
        <v>389</v>
      </c>
      <c r="BR71" s="73" t="s">
        <v>379</v>
      </c>
      <c r="BS71" s="73" t="s">
        <v>387</v>
      </c>
      <c r="BT71" s="73" t="s">
        <v>389</v>
      </c>
      <c r="BU71" s="73" t="s">
        <v>394</v>
      </c>
      <c r="BV71" s="73"/>
      <c r="BW71" s="73"/>
      <c r="BX71" s="73" t="s">
        <v>394</v>
      </c>
      <c r="BY71" s="73"/>
      <c r="BZ71" s="73"/>
      <c r="CA71" s="73" t="s">
        <v>394</v>
      </c>
      <c r="CB71" s="73"/>
      <c r="CC71" s="73"/>
      <c r="CD71" s="73" t="s">
        <v>379</v>
      </c>
      <c r="CE71" s="73" t="s">
        <v>388</v>
      </c>
      <c r="CF71" s="73" t="s">
        <v>389</v>
      </c>
    </row>
    <row r="72" s="66" customFormat="1" ht="77.1" hidden="1" customHeight="1" spans="1:85">
      <c r="A72" s="73">
        <v>66</v>
      </c>
      <c r="B72" s="73" t="s">
        <v>1036</v>
      </c>
      <c r="C72" s="74" t="s">
        <v>1125</v>
      </c>
      <c r="D72" s="74" t="s">
        <v>482</v>
      </c>
      <c r="E72" s="73" t="s">
        <v>1051</v>
      </c>
      <c r="F72" s="73" t="s">
        <v>483</v>
      </c>
      <c r="G72" s="73" t="s">
        <v>484</v>
      </c>
      <c r="H72" s="73" t="s">
        <v>133</v>
      </c>
      <c r="I72" s="73">
        <v>202303</v>
      </c>
      <c r="J72" s="73">
        <v>202404</v>
      </c>
      <c r="K72" s="73">
        <v>202506</v>
      </c>
      <c r="L72" s="73" t="s">
        <v>14</v>
      </c>
      <c r="M72" s="73"/>
      <c r="N72" s="73"/>
      <c r="O72" s="73"/>
      <c r="P72" s="73" t="s">
        <v>485</v>
      </c>
      <c r="Q72" s="73"/>
      <c r="R72" s="73"/>
      <c r="S72" s="73"/>
      <c r="T72" s="73" t="s">
        <v>485</v>
      </c>
      <c r="U72" s="73"/>
      <c r="V72" s="73" t="s">
        <v>386</v>
      </c>
      <c r="W72" s="73"/>
      <c r="X72" s="73" t="s">
        <v>106</v>
      </c>
      <c r="Y72" s="73"/>
      <c r="Z72" s="73"/>
      <c r="AA72" s="73">
        <v>19200</v>
      </c>
      <c r="AB72" s="73">
        <v>5000</v>
      </c>
      <c r="AC72" s="73" t="s">
        <v>447</v>
      </c>
      <c r="AD72" s="73"/>
      <c r="AE72" s="73" t="s">
        <v>129</v>
      </c>
      <c r="AF72" s="73"/>
      <c r="AG72" s="73" t="s">
        <v>559</v>
      </c>
      <c r="AH72" s="73" t="s">
        <v>560</v>
      </c>
      <c r="AI72" s="73" t="s">
        <v>1037</v>
      </c>
      <c r="AJ72" s="73" t="s">
        <v>1126</v>
      </c>
      <c r="AK72" s="73"/>
      <c r="AL72" s="73"/>
      <c r="AM72" s="74" t="s">
        <v>1127</v>
      </c>
      <c r="AN72" s="74">
        <v>15847291040</v>
      </c>
      <c r="AO72" s="74" t="s">
        <v>1128</v>
      </c>
      <c r="AP72" s="74"/>
      <c r="AQ72" s="74"/>
      <c r="AR72" s="74"/>
      <c r="AS72" s="74"/>
      <c r="AT72" s="74"/>
      <c r="AU72" s="83"/>
      <c r="AV72" s="83"/>
      <c r="AW72" s="83" t="s">
        <v>1129</v>
      </c>
      <c r="AX72" s="83" t="s">
        <v>379</v>
      </c>
      <c r="AY72" s="83" t="s">
        <v>386</v>
      </c>
      <c r="AZ72" s="83" t="s">
        <v>1130</v>
      </c>
      <c r="BA72" s="73" t="s">
        <v>386</v>
      </c>
      <c r="BB72" s="73"/>
      <c r="BC72" s="73"/>
      <c r="BD72" s="73"/>
      <c r="BE72" s="74" t="str">
        <f t="shared" si="7"/>
        <v/>
      </c>
      <c r="BF72" s="74" t="s">
        <v>379</v>
      </c>
      <c r="BG72" s="74" t="s">
        <v>387</v>
      </c>
      <c r="BH72" s="74" t="s">
        <v>389</v>
      </c>
      <c r="BI72" s="74" t="s">
        <v>379</v>
      </c>
      <c r="BJ72" s="74" t="s">
        <v>388</v>
      </c>
      <c r="BK72" s="74" t="s">
        <v>389</v>
      </c>
      <c r="BL72" s="74" t="s">
        <v>386</v>
      </c>
      <c r="BM72" s="74" t="s">
        <v>388</v>
      </c>
      <c r="BN72" s="74" t="s">
        <v>389</v>
      </c>
      <c r="BO72" s="74" t="s">
        <v>379</v>
      </c>
      <c r="BP72" s="74" t="s">
        <v>387</v>
      </c>
      <c r="BQ72" s="74" t="s">
        <v>389</v>
      </c>
      <c r="BR72" s="74" t="s">
        <v>379</v>
      </c>
      <c r="BS72" s="74" t="s">
        <v>387</v>
      </c>
      <c r="BT72" s="74" t="s">
        <v>389</v>
      </c>
      <c r="BU72" s="74" t="s">
        <v>394</v>
      </c>
      <c r="BV72" s="74"/>
      <c r="BW72" s="74"/>
      <c r="BX72" s="74" t="s">
        <v>394</v>
      </c>
      <c r="BY72" s="74"/>
      <c r="BZ72" s="74"/>
      <c r="CA72" s="74" t="s">
        <v>394</v>
      </c>
      <c r="CB72" s="74"/>
      <c r="CC72" s="74"/>
      <c r="CD72" s="74" t="s">
        <v>379</v>
      </c>
      <c r="CE72" s="74" t="s">
        <v>388</v>
      </c>
      <c r="CF72" s="74" t="s">
        <v>573</v>
      </c>
      <c r="CG72" s="66" t="s">
        <v>386</v>
      </c>
    </row>
    <row r="73" s="66" customFormat="1" ht="77.1" hidden="1" customHeight="1" spans="1:89">
      <c r="A73" s="73">
        <v>67</v>
      </c>
      <c r="B73" s="73" t="s">
        <v>251</v>
      </c>
      <c r="C73" s="74" t="s">
        <v>557</v>
      </c>
      <c r="D73" s="74" t="s">
        <v>482</v>
      </c>
      <c r="E73" s="73"/>
      <c r="F73" s="73" t="s">
        <v>483</v>
      </c>
      <c r="G73" s="73" t="s">
        <v>484</v>
      </c>
      <c r="H73" s="73" t="s">
        <v>133</v>
      </c>
      <c r="I73" s="73"/>
      <c r="J73" s="73"/>
      <c r="K73" s="73">
        <v>202512</v>
      </c>
      <c r="L73" s="73" t="s">
        <v>14</v>
      </c>
      <c r="M73" s="73"/>
      <c r="N73" s="73"/>
      <c r="O73" s="73"/>
      <c r="P73" s="73" t="s">
        <v>485</v>
      </c>
      <c r="Q73" s="73"/>
      <c r="R73" s="73"/>
      <c r="S73" s="73"/>
      <c r="T73" s="74" t="s">
        <v>485</v>
      </c>
      <c r="U73" s="73"/>
      <c r="V73" s="73" t="s">
        <v>386</v>
      </c>
      <c r="W73" s="73"/>
      <c r="X73" s="73" t="s">
        <v>106</v>
      </c>
      <c r="Y73" s="73"/>
      <c r="Z73" s="73"/>
      <c r="AA73" s="73">
        <v>10000</v>
      </c>
      <c r="AB73" s="73">
        <v>5000</v>
      </c>
      <c r="AC73" s="73" t="s">
        <v>447</v>
      </c>
      <c r="AD73" s="73"/>
      <c r="AE73" s="73" t="s">
        <v>129</v>
      </c>
      <c r="AF73" s="73"/>
      <c r="AG73" s="73" t="s">
        <v>569</v>
      </c>
      <c r="AH73" s="73"/>
      <c r="AI73" s="73" t="s">
        <v>252</v>
      </c>
      <c r="AJ73" s="73" t="s">
        <v>253</v>
      </c>
      <c r="AK73" s="73"/>
      <c r="AL73" s="73"/>
      <c r="AM73" s="73"/>
      <c r="AN73" s="73"/>
      <c r="AO73" s="73"/>
      <c r="AP73" s="73"/>
      <c r="AQ73" s="73"/>
      <c r="AR73" s="74"/>
      <c r="AS73" s="74"/>
      <c r="AT73" s="73"/>
      <c r="AU73" s="83"/>
      <c r="AV73" s="83"/>
      <c r="AW73" s="83" t="s">
        <v>833</v>
      </c>
      <c r="AX73" s="83" t="s">
        <v>379</v>
      </c>
      <c r="AY73" s="83" t="s">
        <v>386</v>
      </c>
      <c r="AZ73" s="83" t="s">
        <v>1131</v>
      </c>
      <c r="BA73" s="73" t="s">
        <v>379</v>
      </c>
      <c r="BB73" s="73" t="s">
        <v>836</v>
      </c>
      <c r="BC73" s="73" t="s">
        <v>390</v>
      </c>
      <c r="BD73" s="73" t="s">
        <v>1132</v>
      </c>
      <c r="BE73" s="74" t="str">
        <f t="shared" si="7"/>
        <v/>
      </c>
      <c r="BF73" s="73" t="s">
        <v>379</v>
      </c>
      <c r="BG73" s="73"/>
      <c r="BH73" s="73"/>
      <c r="BI73" s="74" t="s">
        <v>394</v>
      </c>
      <c r="BJ73" s="73"/>
      <c r="BK73" s="73"/>
      <c r="BL73" s="74" t="s">
        <v>379</v>
      </c>
      <c r="BM73" s="73"/>
      <c r="BN73" s="73"/>
      <c r="BO73" s="74" t="s">
        <v>394</v>
      </c>
      <c r="BP73" s="73"/>
      <c r="BQ73" s="73"/>
      <c r="BR73" s="74" t="s">
        <v>394</v>
      </c>
      <c r="BS73" s="73"/>
      <c r="BT73" s="73"/>
      <c r="BU73" s="74" t="s">
        <v>394</v>
      </c>
      <c r="BV73" s="73"/>
      <c r="BW73" s="73"/>
      <c r="BX73" s="74" t="s">
        <v>394</v>
      </c>
      <c r="BY73" s="73"/>
      <c r="BZ73" s="73"/>
      <c r="CA73" s="74" t="s">
        <v>394</v>
      </c>
      <c r="CB73" s="73"/>
      <c r="CC73" s="73"/>
      <c r="CD73" s="74" t="s">
        <v>386</v>
      </c>
      <c r="CE73" s="73"/>
      <c r="CF73" s="73"/>
      <c r="CG73" s="88"/>
      <c r="CH73" s="88"/>
      <c r="CI73" s="88"/>
      <c r="CJ73" s="88"/>
      <c r="CK73" s="88"/>
    </row>
    <row r="74" s="66" customFormat="1" ht="77.1" hidden="1" customHeight="1" spans="1:92">
      <c r="A74" s="73">
        <v>68</v>
      </c>
      <c r="B74" s="73" t="s">
        <v>997</v>
      </c>
      <c r="C74" s="73" t="s">
        <v>557</v>
      </c>
      <c r="D74" s="74" t="s">
        <v>439</v>
      </c>
      <c r="E74" s="73" t="s">
        <v>439</v>
      </c>
      <c r="F74" s="73" t="s">
        <v>440</v>
      </c>
      <c r="G74" s="73" t="s">
        <v>998</v>
      </c>
      <c r="H74" s="73" t="s">
        <v>133</v>
      </c>
      <c r="I74" s="73">
        <v>202405</v>
      </c>
      <c r="J74" s="73">
        <v>202405</v>
      </c>
      <c r="K74" s="73">
        <v>202510</v>
      </c>
      <c r="L74" s="73" t="s">
        <v>14</v>
      </c>
      <c r="M74" s="73"/>
      <c r="N74" s="73"/>
      <c r="O74" s="73"/>
      <c r="P74" s="73" t="s">
        <v>464</v>
      </c>
      <c r="Q74" s="73" t="s">
        <v>465</v>
      </c>
      <c r="R74" s="73"/>
      <c r="S74" s="73"/>
      <c r="T74" s="73" t="s">
        <v>1133</v>
      </c>
      <c r="U74" s="73" t="s">
        <v>379</v>
      </c>
      <c r="V74" s="73" t="s">
        <v>386</v>
      </c>
      <c r="W74" s="73" t="s">
        <v>558</v>
      </c>
      <c r="X74" s="73" t="s">
        <v>57</v>
      </c>
      <c r="Y74" s="73"/>
      <c r="Z74" s="73" t="s">
        <v>1134</v>
      </c>
      <c r="AA74" s="73">
        <v>50000</v>
      </c>
      <c r="AB74" s="73">
        <v>25000</v>
      </c>
      <c r="AC74" s="73" t="s">
        <v>1135</v>
      </c>
      <c r="AD74" s="73"/>
      <c r="AE74" s="73" t="s">
        <v>129</v>
      </c>
      <c r="AF74" s="73" t="s">
        <v>416</v>
      </c>
      <c r="AG74" s="73" t="s">
        <v>559</v>
      </c>
      <c r="AH74" s="73" t="s">
        <v>560</v>
      </c>
      <c r="AI74" s="73" t="s">
        <v>1038</v>
      </c>
      <c r="AJ74" s="73" t="s">
        <v>1136</v>
      </c>
      <c r="AK74" s="73"/>
      <c r="AL74" s="73"/>
      <c r="AM74" s="73" t="s">
        <v>1137</v>
      </c>
      <c r="AN74" s="73">
        <v>15088696367</v>
      </c>
      <c r="AO74" s="74">
        <v>50</v>
      </c>
      <c r="AP74" s="74"/>
      <c r="AQ74" s="74"/>
      <c r="AR74" s="74"/>
      <c r="AS74" s="74"/>
      <c r="AT74" s="74"/>
      <c r="AU74" s="83" t="s">
        <v>379</v>
      </c>
      <c r="AV74" s="83" t="s">
        <v>379</v>
      </c>
      <c r="AW74" s="83" t="s">
        <v>1138</v>
      </c>
      <c r="AX74" s="83" t="s">
        <v>379</v>
      </c>
      <c r="AY74" s="83" t="s">
        <v>386</v>
      </c>
      <c r="AZ74" s="83" t="s">
        <v>1139</v>
      </c>
      <c r="BA74" s="73" t="s">
        <v>379</v>
      </c>
      <c r="BB74" s="73" t="s">
        <v>1140</v>
      </c>
      <c r="BC74" s="73" t="s">
        <v>1054</v>
      </c>
      <c r="BD74" s="73" t="s">
        <v>718</v>
      </c>
      <c r="BE74" s="74" t="str">
        <f t="shared" si="7"/>
        <v/>
      </c>
      <c r="BF74" s="74" t="s">
        <v>386</v>
      </c>
      <c r="BG74" s="74" t="s">
        <v>387</v>
      </c>
      <c r="BH74" s="74" t="s">
        <v>573</v>
      </c>
      <c r="BI74" s="74" t="s">
        <v>386</v>
      </c>
      <c r="BJ74" s="74" t="s">
        <v>388</v>
      </c>
      <c r="BK74" s="74" t="s">
        <v>573</v>
      </c>
      <c r="BL74" s="74" t="s">
        <v>386</v>
      </c>
      <c r="BM74" s="74" t="s">
        <v>388</v>
      </c>
      <c r="BN74" s="74" t="s">
        <v>573</v>
      </c>
      <c r="BO74" s="74" t="s">
        <v>394</v>
      </c>
      <c r="BP74" s="74"/>
      <c r="BQ74" s="74"/>
      <c r="BR74" s="74" t="s">
        <v>394</v>
      </c>
      <c r="BS74" s="74"/>
      <c r="BT74" s="74"/>
      <c r="BU74" s="74" t="s">
        <v>394</v>
      </c>
      <c r="BV74" s="74"/>
      <c r="BW74" s="74"/>
      <c r="BX74" s="74" t="s">
        <v>394</v>
      </c>
      <c r="BY74" s="74"/>
      <c r="BZ74" s="74"/>
      <c r="CA74" s="74" t="s">
        <v>394</v>
      </c>
      <c r="CB74" s="74"/>
      <c r="CC74" s="74"/>
      <c r="CD74" s="74" t="s">
        <v>394</v>
      </c>
      <c r="CE74" s="74"/>
      <c r="CF74" s="74"/>
      <c r="CM74" s="87">
        <f t="shared" ref="CM74:CM78" si="10">AA74/10000</f>
        <v>5</v>
      </c>
      <c r="CN74" s="87">
        <f t="shared" ref="CN74:CN78" si="11">AB74/10000</f>
        <v>2.5</v>
      </c>
    </row>
    <row r="75" s="66" customFormat="1" ht="99.95" hidden="1" customHeight="1" spans="1:89">
      <c r="A75" s="73">
        <v>69</v>
      </c>
      <c r="B75" s="73" t="s">
        <v>874</v>
      </c>
      <c r="C75" s="73" t="s">
        <v>557</v>
      </c>
      <c r="D75" s="74" t="s">
        <v>439</v>
      </c>
      <c r="E75" s="73"/>
      <c r="F75" s="73" t="s">
        <v>503</v>
      </c>
      <c r="G75" s="73" t="s">
        <v>441</v>
      </c>
      <c r="H75" s="73" t="s">
        <v>133</v>
      </c>
      <c r="I75" s="73"/>
      <c r="J75" s="73"/>
      <c r="K75" s="73">
        <v>202505</v>
      </c>
      <c r="L75" s="73" t="s">
        <v>14</v>
      </c>
      <c r="M75" s="73"/>
      <c r="N75" s="73"/>
      <c r="O75" s="73"/>
      <c r="P75" s="73" t="s">
        <v>377</v>
      </c>
      <c r="Q75" s="73" t="s">
        <v>378</v>
      </c>
      <c r="R75" s="73" t="s">
        <v>379</v>
      </c>
      <c r="S75" s="73" t="s">
        <v>422</v>
      </c>
      <c r="T75" s="74"/>
      <c r="U75" s="73" t="s">
        <v>379</v>
      </c>
      <c r="V75" s="73" t="s">
        <v>386</v>
      </c>
      <c r="W75" s="73"/>
      <c r="X75" s="73" t="s">
        <v>15</v>
      </c>
      <c r="Y75" s="73"/>
      <c r="Z75" s="73"/>
      <c r="AA75" s="73">
        <v>100000</v>
      </c>
      <c r="AB75" s="73">
        <v>60000</v>
      </c>
      <c r="AC75" s="73">
        <v>10</v>
      </c>
      <c r="AD75" s="73"/>
      <c r="AE75" s="73" t="s">
        <v>129</v>
      </c>
      <c r="AF75" s="73"/>
      <c r="AG75" s="73" t="s">
        <v>559</v>
      </c>
      <c r="AH75" s="73"/>
      <c r="AI75" s="73" t="s">
        <v>1141</v>
      </c>
      <c r="AJ75" s="73" t="s">
        <v>876</v>
      </c>
      <c r="AK75" s="73"/>
      <c r="AL75" s="73"/>
      <c r="AM75" s="73"/>
      <c r="AN75" s="73"/>
      <c r="AO75" s="73">
        <v>20</v>
      </c>
      <c r="AP75" s="73"/>
      <c r="AQ75" s="73"/>
      <c r="AR75" s="74"/>
      <c r="AS75" s="74"/>
      <c r="AT75" s="73"/>
      <c r="AU75" s="83" t="s">
        <v>379</v>
      </c>
      <c r="AV75" s="83" t="s">
        <v>386</v>
      </c>
      <c r="AW75" s="83" t="s">
        <v>877</v>
      </c>
      <c r="AX75" s="83" t="s">
        <v>379</v>
      </c>
      <c r="AY75" s="83" t="s">
        <v>386</v>
      </c>
      <c r="AZ75" s="83" t="s">
        <v>1142</v>
      </c>
      <c r="BA75" s="73" t="s">
        <v>379</v>
      </c>
      <c r="BB75" s="73" t="s">
        <v>715</v>
      </c>
      <c r="BC75" s="73" t="s">
        <v>1074</v>
      </c>
      <c r="BD75" s="73" t="s">
        <v>718</v>
      </c>
      <c r="BE75" s="74" t="str">
        <f t="shared" si="7"/>
        <v/>
      </c>
      <c r="BF75" s="73" t="s">
        <v>386</v>
      </c>
      <c r="BG75" s="73"/>
      <c r="BH75" s="73"/>
      <c r="BI75" s="73" t="s">
        <v>386</v>
      </c>
      <c r="BJ75" s="73"/>
      <c r="BK75" s="73"/>
      <c r="BL75" s="74" t="s">
        <v>386</v>
      </c>
      <c r="BM75" s="73"/>
      <c r="BN75" s="73"/>
      <c r="BO75" s="74" t="s">
        <v>386</v>
      </c>
      <c r="BP75" s="73"/>
      <c r="BQ75" s="73"/>
      <c r="BR75" s="74" t="s">
        <v>386</v>
      </c>
      <c r="BS75" s="73"/>
      <c r="BT75" s="73"/>
      <c r="BU75" s="74" t="s">
        <v>394</v>
      </c>
      <c r="BV75" s="73"/>
      <c r="BW75" s="73"/>
      <c r="BX75" s="74" t="s">
        <v>394</v>
      </c>
      <c r="BY75" s="73"/>
      <c r="BZ75" s="73"/>
      <c r="CA75" s="74" t="s">
        <v>394</v>
      </c>
      <c r="CB75" s="73"/>
      <c r="CC75" s="73"/>
      <c r="CD75" s="74" t="s">
        <v>394</v>
      </c>
      <c r="CE75" s="73"/>
      <c r="CF75" s="73"/>
      <c r="CG75" s="88"/>
      <c r="CH75" s="88"/>
      <c r="CI75" s="88"/>
      <c r="CJ75" s="88"/>
      <c r="CK75" s="88"/>
    </row>
    <row r="76" s="66" customFormat="1" ht="77.1" hidden="1" customHeight="1" spans="1:92">
      <c r="A76" s="73">
        <v>70</v>
      </c>
      <c r="B76" s="73" t="s">
        <v>198</v>
      </c>
      <c r="C76" s="73" t="s">
        <v>557</v>
      </c>
      <c r="D76" s="74" t="s">
        <v>439</v>
      </c>
      <c r="E76" s="73" t="s">
        <v>439</v>
      </c>
      <c r="F76" s="73" t="s">
        <v>440</v>
      </c>
      <c r="G76" s="73" t="s">
        <v>441</v>
      </c>
      <c r="H76" s="73" t="s">
        <v>133</v>
      </c>
      <c r="I76" s="73">
        <v>202405</v>
      </c>
      <c r="J76" s="73">
        <v>202405</v>
      </c>
      <c r="K76" s="73">
        <v>202510</v>
      </c>
      <c r="L76" s="73" t="s">
        <v>14</v>
      </c>
      <c r="M76" s="73"/>
      <c r="N76" s="73"/>
      <c r="O76" s="73"/>
      <c r="P76" s="73" t="s">
        <v>722</v>
      </c>
      <c r="Q76" s="73" t="s">
        <v>882</v>
      </c>
      <c r="R76" s="73" t="s">
        <v>379</v>
      </c>
      <c r="S76" s="73"/>
      <c r="T76" s="73" t="s">
        <v>883</v>
      </c>
      <c r="U76" s="73" t="s">
        <v>379</v>
      </c>
      <c r="V76" s="73" t="s">
        <v>386</v>
      </c>
      <c r="W76" s="73" t="s">
        <v>558</v>
      </c>
      <c r="X76" s="73" t="s">
        <v>15</v>
      </c>
      <c r="Y76" s="73"/>
      <c r="Z76" s="73"/>
      <c r="AA76" s="73">
        <v>150000</v>
      </c>
      <c r="AB76" s="73">
        <v>55000</v>
      </c>
      <c r="AC76" s="73">
        <v>15</v>
      </c>
      <c r="AD76" s="73"/>
      <c r="AE76" s="73" t="s">
        <v>129</v>
      </c>
      <c r="AF76" s="73"/>
      <c r="AG76" s="73" t="s">
        <v>708</v>
      </c>
      <c r="AH76" s="73" t="s">
        <v>560</v>
      </c>
      <c r="AI76" s="73" t="s">
        <v>199</v>
      </c>
      <c r="AJ76" s="73" t="s">
        <v>200</v>
      </c>
      <c r="AK76" s="73"/>
      <c r="AL76" s="73"/>
      <c r="AM76" s="73" t="s">
        <v>901</v>
      </c>
      <c r="AN76" s="73">
        <v>13342904741</v>
      </c>
      <c r="AO76" s="73">
        <v>30</v>
      </c>
      <c r="AP76" s="73"/>
      <c r="AQ76" s="73"/>
      <c r="AR76" s="73"/>
      <c r="AS76" s="73"/>
      <c r="AT76" s="73"/>
      <c r="AU76" s="83" t="s">
        <v>379</v>
      </c>
      <c r="AV76" s="83" t="s">
        <v>386</v>
      </c>
      <c r="AW76" s="83" t="s">
        <v>902</v>
      </c>
      <c r="AX76" s="83" t="s">
        <v>379</v>
      </c>
      <c r="AY76" s="83" t="s">
        <v>386</v>
      </c>
      <c r="AZ76" s="83" t="s">
        <v>902</v>
      </c>
      <c r="BA76" s="73" t="s">
        <v>379</v>
      </c>
      <c r="BB76" s="73" t="s">
        <v>1143</v>
      </c>
      <c r="BC76" s="73" t="s">
        <v>1066</v>
      </c>
      <c r="BD76" s="73" t="s">
        <v>1144</v>
      </c>
      <c r="BE76" s="74" t="str">
        <f t="shared" si="7"/>
        <v/>
      </c>
      <c r="BF76" s="73" t="s">
        <v>386</v>
      </c>
      <c r="BG76" s="73" t="s">
        <v>387</v>
      </c>
      <c r="BH76" s="73" t="s">
        <v>573</v>
      </c>
      <c r="BI76" s="73" t="s">
        <v>394</v>
      </c>
      <c r="BJ76" s="73"/>
      <c r="BK76" s="73"/>
      <c r="BL76" s="73" t="s">
        <v>386</v>
      </c>
      <c r="BM76" s="73"/>
      <c r="BN76" s="73"/>
      <c r="BO76" s="73" t="s">
        <v>386</v>
      </c>
      <c r="BP76" s="73" t="s">
        <v>387</v>
      </c>
      <c r="BQ76" s="73" t="s">
        <v>573</v>
      </c>
      <c r="BR76" s="73" t="s">
        <v>386</v>
      </c>
      <c r="BS76" s="73" t="s">
        <v>387</v>
      </c>
      <c r="BT76" s="73" t="s">
        <v>573</v>
      </c>
      <c r="BU76" s="73" t="s">
        <v>394</v>
      </c>
      <c r="BV76" s="73"/>
      <c r="BW76" s="73"/>
      <c r="BX76" s="73" t="s">
        <v>394</v>
      </c>
      <c r="BY76" s="73"/>
      <c r="BZ76" s="73"/>
      <c r="CA76" s="73" t="s">
        <v>394</v>
      </c>
      <c r="CB76" s="73"/>
      <c r="CC76" s="73"/>
      <c r="CD76" s="73" t="s">
        <v>394</v>
      </c>
      <c r="CE76" s="73"/>
      <c r="CF76" s="73"/>
      <c r="CM76" s="87">
        <f t="shared" si="10"/>
        <v>15</v>
      </c>
      <c r="CN76" s="87">
        <f t="shared" si="11"/>
        <v>5.5</v>
      </c>
    </row>
    <row r="77" s="66" customFormat="1" ht="77.1" hidden="1" customHeight="1" spans="1:92">
      <c r="A77" s="73">
        <v>71</v>
      </c>
      <c r="B77" s="73" t="s">
        <v>1145</v>
      </c>
      <c r="C77" s="73" t="s">
        <v>557</v>
      </c>
      <c r="D77" s="74" t="s">
        <v>439</v>
      </c>
      <c r="E77" s="73" t="s">
        <v>439</v>
      </c>
      <c r="F77" s="73" t="s">
        <v>440</v>
      </c>
      <c r="G77" s="73" t="s">
        <v>441</v>
      </c>
      <c r="H77" s="73" t="s">
        <v>133</v>
      </c>
      <c r="I77" s="73"/>
      <c r="J77" s="73">
        <v>202405</v>
      </c>
      <c r="K77" s="73">
        <v>202512</v>
      </c>
      <c r="L77" s="73" t="s">
        <v>14</v>
      </c>
      <c r="M77" s="73"/>
      <c r="N77" s="73"/>
      <c r="O77" s="73"/>
      <c r="P77" s="73" t="s">
        <v>722</v>
      </c>
      <c r="Q77" s="73" t="s">
        <v>882</v>
      </c>
      <c r="R77" s="73" t="s">
        <v>379</v>
      </c>
      <c r="S77" s="73"/>
      <c r="T77" s="73" t="s">
        <v>883</v>
      </c>
      <c r="U77" s="73" t="s">
        <v>379</v>
      </c>
      <c r="V77" s="73" t="s">
        <v>386</v>
      </c>
      <c r="W77" s="73" t="s">
        <v>558</v>
      </c>
      <c r="X77" s="73" t="s">
        <v>15</v>
      </c>
      <c r="Y77" s="73"/>
      <c r="Z77" s="73"/>
      <c r="AA77" s="73">
        <v>150000</v>
      </c>
      <c r="AB77" s="73">
        <v>50000</v>
      </c>
      <c r="AC77" s="73">
        <v>15</v>
      </c>
      <c r="AD77" s="73"/>
      <c r="AE77" s="73" t="s">
        <v>129</v>
      </c>
      <c r="AF77" s="73"/>
      <c r="AG77" s="73" t="s">
        <v>708</v>
      </c>
      <c r="AH77" s="73" t="s">
        <v>560</v>
      </c>
      <c r="AI77" s="73" t="s">
        <v>202</v>
      </c>
      <c r="AJ77" s="73" t="s">
        <v>203</v>
      </c>
      <c r="AK77" s="73"/>
      <c r="AL77" s="73"/>
      <c r="AM77" s="73" t="s">
        <v>901</v>
      </c>
      <c r="AN77" s="73">
        <v>13342904741</v>
      </c>
      <c r="AO77" s="73">
        <v>30</v>
      </c>
      <c r="AP77" s="73"/>
      <c r="AQ77" s="73"/>
      <c r="AR77" s="74"/>
      <c r="AS77" s="74"/>
      <c r="AT77" s="73"/>
      <c r="AU77" s="83" t="s">
        <v>379</v>
      </c>
      <c r="AV77" s="83" t="s">
        <v>386</v>
      </c>
      <c r="AW77" s="83" t="s">
        <v>902</v>
      </c>
      <c r="AX77" s="83" t="s">
        <v>379</v>
      </c>
      <c r="AY77" s="83" t="s">
        <v>386</v>
      </c>
      <c r="AZ77" s="83" t="s">
        <v>902</v>
      </c>
      <c r="BA77" s="73" t="s">
        <v>379</v>
      </c>
      <c r="BB77" s="73" t="s">
        <v>1143</v>
      </c>
      <c r="BC77" s="73" t="s">
        <v>1066</v>
      </c>
      <c r="BD77" s="73" t="s">
        <v>1144</v>
      </c>
      <c r="BE77" s="74" t="str">
        <f t="shared" si="7"/>
        <v/>
      </c>
      <c r="BF77" s="73" t="s">
        <v>386</v>
      </c>
      <c r="BG77" s="73" t="s">
        <v>387</v>
      </c>
      <c r="BH77" s="73" t="s">
        <v>573</v>
      </c>
      <c r="BI77" s="73" t="s">
        <v>394</v>
      </c>
      <c r="BJ77" s="73"/>
      <c r="BK77" s="73"/>
      <c r="BL77" s="73" t="s">
        <v>386</v>
      </c>
      <c r="BM77" s="73"/>
      <c r="BN77" s="73"/>
      <c r="BO77" s="73" t="s">
        <v>386</v>
      </c>
      <c r="BP77" s="73" t="s">
        <v>387</v>
      </c>
      <c r="BQ77" s="73" t="s">
        <v>573</v>
      </c>
      <c r="BR77" s="73" t="s">
        <v>386</v>
      </c>
      <c r="BS77" s="73" t="s">
        <v>387</v>
      </c>
      <c r="BT77" s="73" t="s">
        <v>573</v>
      </c>
      <c r="BU77" s="73" t="s">
        <v>394</v>
      </c>
      <c r="BV77" s="73"/>
      <c r="BW77" s="73"/>
      <c r="BX77" s="73" t="s">
        <v>394</v>
      </c>
      <c r="BY77" s="73"/>
      <c r="BZ77" s="73"/>
      <c r="CA77" s="73" t="s">
        <v>394</v>
      </c>
      <c r="CB77" s="73"/>
      <c r="CC77" s="73"/>
      <c r="CD77" s="73" t="s">
        <v>394</v>
      </c>
      <c r="CE77" s="73"/>
      <c r="CF77" s="73"/>
      <c r="CG77" s="88"/>
      <c r="CH77" s="88"/>
      <c r="CI77" s="88"/>
      <c r="CJ77" s="88" t="s">
        <v>906</v>
      </c>
      <c r="CK77" s="88"/>
      <c r="CM77" s="87">
        <f t="shared" si="10"/>
        <v>15</v>
      </c>
      <c r="CN77" s="87">
        <f t="shared" si="11"/>
        <v>5</v>
      </c>
    </row>
    <row r="78" s="66" customFormat="1" ht="77.1" hidden="1" customHeight="1" spans="1:92">
      <c r="A78" s="73">
        <v>72</v>
      </c>
      <c r="B78" s="73" t="s">
        <v>881</v>
      </c>
      <c r="C78" s="73" t="s">
        <v>557</v>
      </c>
      <c r="D78" s="74" t="s">
        <v>439</v>
      </c>
      <c r="E78" s="73" t="s">
        <v>439</v>
      </c>
      <c r="F78" s="73" t="s">
        <v>440</v>
      </c>
      <c r="G78" s="73" t="s">
        <v>441</v>
      </c>
      <c r="H78" s="73" t="s">
        <v>133</v>
      </c>
      <c r="I78" s="73"/>
      <c r="J78" s="73">
        <v>202405</v>
      </c>
      <c r="K78" s="73">
        <v>202512</v>
      </c>
      <c r="L78" s="73" t="s">
        <v>14</v>
      </c>
      <c r="M78" s="73"/>
      <c r="N78" s="73"/>
      <c r="O78" s="73"/>
      <c r="P78" s="73" t="s">
        <v>722</v>
      </c>
      <c r="Q78" s="73" t="s">
        <v>882</v>
      </c>
      <c r="R78" s="73" t="s">
        <v>379</v>
      </c>
      <c r="S78" s="73"/>
      <c r="T78" s="73" t="s">
        <v>883</v>
      </c>
      <c r="U78" s="73" t="s">
        <v>379</v>
      </c>
      <c r="V78" s="73" t="s">
        <v>386</v>
      </c>
      <c r="W78" s="73" t="s">
        <v>558</v>
      </c>
      <c r="X78" s="73" t="s">
        <v>15</v>
      </c>
      <c r="Y78" s="73"/>
      <c r="Z78" s="73"/>
      <c r="AA78" s="73">
        <v>50000</v>
      </c>
      <c r="AB78" s="73">
        <v>25000</v>
      </c>
      <c r="AC78" s="73">
        <v>7</v>
      </c>
      <c r="AD78" s="73"/>
      <c r="AE78" s="73" t="s">
        <v>129</v>
      </c>
      <c r="AF78" s="73"/>
      <c r="AG78" s="73" t="s">
        <v>708</v>
      </c>
      <c r="AH78" s="73" t="s">
        <v>884</v>
      </c>
      <c r="AI78" s="73" t="s">
        <v>885</v>
      </c>
      <c r="AJ78" s="73" t="s">
        <v>886</v>
      </c>
      <c r="AK78" s="73"/>
      <c r="AL78" s="73"/>
      <c r="AM78" s="73" t="s">
        <v>887</v>
      </c>
      <c r="AN78" s="73">
        <v>15049314195</v>
      </c>
      <c r="AO78" s="73">
        <v>10</v>
      </c>
      <c r="AP78" s="73"/>
      <c r="AQ78" s="73"/>
      <c r="AR78" s="74"/>
      <c r="AS78" s="74"/>
      <c r="AT78" s="73"/>
      <c r="AU78" s="83" t="s">
        <v>379</v>
      </c>
      <c r="AV78" s="83" t="s">
        <v>386</v>
      </c>
      <c r="AW78" s="83" t="s">
        <v>877</v>
      </c>
      <c r="AX78" s="83" t="s">
        <v>379</v>
      </c>
      <c r="AY78" s="83" t="s">
        <v>386</v>
      </c>
      <c r="AZ78" s="83" t="s">
        <v>1146</v>
      </c>
      <c r="BA78" s="73" t="s">
        <v>386</v>
      </c>
      <c r="BB78" s="73"/>
      <c r="BC78" s="73"/>
      <c r="BD78" s="73"/>
      <c r="BE78" s="74" t="str">
        <f t="shared" si="7"/>
        <v/>
      </c>
      <c r="BF78" s="73" t="s">
        <v>386</v>
      </c>
      <c r="BG78" s="73" t="s">
        <v>387</v>
      </c>
      <c r="BH78" s="73" t="s">
        <v>573</v>
      </c>
      <c r="BI78" s="73" t="s">
        <v>394</v>
      </c>
      <c r="BJ78" s="73"/>
      <c r="BK78" s="73"/>
      <c r="BL78" s="73" t="s">
        <v>394</v>
      </c>
      <c r="BM78" s="73"/>
      <c r="BN78" s="73"/>
      <c r="BO78" s="73" t="s">
        <v>386</v>
      </c>
      <c r="BP78" s="73" t="s">
        <v>387</v>
      </c>
      <c r="BQ78" s="73" t="s">
        <v>573</v>
      </c>
      <c r="BR78" s="73" t="s">
        <v>386</v>
      </c>
      <c r="BS78" s="73" t="s">
        <v>387</v>
      </c>
      <c r="BT78" s="73" t="s">
        <v>573</v>
      </c>
      <c r="BU78" s="73" t="s">
        <v>394</v>
      </c>
      <c r="BV78" s="73"/>
      <c r="BW78" s="73"/>
      <c r="BX78" s="73" t="s">
        <v>394</v>
      </c>
      <c r="BY78" s="73"/>
      <c r="BZ78" s="73"/>
      <c r="CA78" s="73" t="s">
        <v>394</v>
      </c>
      <c r="CB78" s="73"/>
      <c r="CC78" s="73"/>
      <c r="CD78" s="73" t="s">
        <v>394</v>
      </c>
      <c r="CE78" s="73"/>
      <c r="CF78" s="73"/>
      <c r="CG78" s="88" t="s">
        <v>889</v>
      </c>
      <c r="CH78" s="88"/>
      <c r="CI78" s="88"/>
      <c r="CJ78" s="88"/>
      <c r="CK78" s="88"/>
      <c r="CM78" s="87">
        <f t="shared" si="10"/>
        <v>5</v>
      </c>
      <c r="CN78" s="87">
        <f t="shared" si="11"/>
        <v>2.5</v>
      </c>
    </row>
    <row r="79" s="66" customFormat="1" ht="77.1" hidden="1" customHeight="1" spans="1:89">
      <c r="A79" s="73">
        <v>73</v>
      </c>
      <c r="B79" s="73" t="s">
        <v>136</v>
      </c>
      <c r="C79" s="73" t="s">
        <v>557</v>
      </c>
      <c r="D79" s="74" t="s">
        <v>396</v>
      </c>
      <c r="E79" s="73"/>
      <c r="F79" s="73" t="s">
        <v>397</v>
      </c>
      <c r="G79" s="73" t="s">
        <v>441</v>
      </c>
      <c r="H79" s="73" t="s">
        <v>133</v>
      </c>
      <c r="I79" s="73"/>
      <c r="J79" s="73">
        <v>202403</v>
      </c>
      <c r="K79" s="73">
        <v>202505</v>
      </c>
      <c r="L79" s="74" t="s">
        <v>14</v>
      </c>
      <c r="M79" s="73"/>
      <c r="N79" s="73"/>
      <c r="O79" s="73"/>
      <c r="P79" s="73" t="s">
        <v>377</v>
      </c>
      <c r="Q79" s="73" t="s">
        <v>378</v>
      </c>
      <c r="R79" s="73" t="s">
        <v>379</v>
      </c>
      <c r="S79" s="73" t="s">
        <v>427</v>
      </c>
      <c r="T79" s="73" t="s">
        <v>380</v>
      </c>
      <c r="U79" s="73" t="s">
        <v>379</v>
      </c>
      <c r="V79" s="73" t="s">
        <v>386</v>
      </c>
      <c r="W79" s="73" t="s">
        <v>558</v>
      </c>
      <c r="X79" s="73" t="s">
        <v>15</v>
      </c>
      <c r="Y79" s="73"/>
      <c r="Z79" s="73"/>
      <c r="AA79" s="73">
        <v>50000</v>
      </c>
      <c r="AB79" s="73">
        <v>20000</v>
      </c>
      <c r="AC79" s="73">
        <f>5*0.5</f>
        <v>2.5</v>
      </c>
      <c r="AD79" s="73"/>
      <c r="AE79" s="73" t="s">
        <v>129</v>
      </c>
      <c r="AF79" s="73"/>
      <c r="AG79" s="73" t="s">
        <v>559</v>
      </c>
      <c r="AH79" s="73" t="s">
        <v>560</v>
      </c>
      <c r="AI79" s="73" t="s">
        <v>137</v>
      </c>
      <c r="AJ79" s="73" t="s">
        <v>138</v>
      </c>
      <c r="AK79" s="73"/>
      <c r="AL79" s="73"/>
      <c r="AM79" s="74" t="s">
        <v>1147</v>
      </c>
      <c r="AN79" s="74">
        <v>18245015393</v>
      </c>
      <c r="AO79" s="73"/>
      <c r="AP79" s="73"/>
      <c r="AQ79" s="73"/>
      <c r="AR79" s="74"/>
      <c r="AS79" s="74"/>
      <c r="AT79" s="73"/>
      <c r="AU79" s="83" t="s">
        <v>379</v>
      </c>
      <c r="AV79" s="83" t="s">
        <v>379</v>
      </c>
      <c r="AW79" s="83" t="s">
        <v>562</v>
      </c>
      <c r="AX79" s="83" t="s">
        <v>379</v>
      </c>
      <c r="AY79" s="83" t="s">
        <v>386</v>
      </c>
      <c r="AZ79" s="83" t="s">
        <v>562</v>
      </c>
      <c r="BA79" s="73" t="s">
        <v>386</v>
      </c>
      <c r="BB79" s="73"/>
      <c r="BC79" s="73"/>
      <c r="BD79" s="73"/>
      <c r="BE79" s="74" t="str">
        <f t="shared" si="7"/>
        <v/>
      </c>
      <c r="BF79" s="73" t="s">
        <v>386</v>
      </c>
      <c r="BG79" s="73" t="s">
        <v>387</v>
      </c>
      <c r="BH79" s="73" t="s">
        <v>573</v>
      </c>
      <c r="BI79" s="73" t="s">
        <v>394</v>
      </c>
      <c r="BJ79" s="73"/>
      <c r="BK79" s="73"/>
      <c r="BL79" s="73" t="s">
        <v>394</v>
      </c>
      <c r="BM79" s="73"/>
      <c r="BN79" s="73"/>
      <c r="BO79" s="73" t="s">
        <v>386</v>
      </c>
      <c r="BP79" s="73" t="s">
        <v>387</v>
      </c>
      <c r="BQ79" s="73" t="s">
        <v>573</v>
      </c>
      <c r="BR79" s="73" t="s">
        <v>386</v>
      </c>
      <c r="BS79" s="73" t="s">
        <v>387</v>
      </c>
      <c r="BT79" s="73" t="s">
        <v>573</v>
      </c>
      <c r="BU79" s="73" t="s">
        <v>394</v>
      </c>
      <c r="BV79" s="73"/>
      <c r="BW79" s="73"/>
      <c r="BX79" s="73" t="s">
        <v>394</v>
      </c>
      <c r="BY79" s="73"/>
      <c r="BZ79" s="73"/>
      <c r="CA79" s="73" t="s">
        <v>394</v>
      </c>
      <c r="CB79" s="73"/>
      <c r="CC79" s="73"/>
      <c r="CD79" s="73" t="s">
        <v>394</v>
      </c>
      <c r="CE79" s="73"/>
      <c r="CF79" s="73"/>
      <c r="CG79" s="111"/>
      <c r="CH79" s="111"/>
      <c r="CI79" s="111"/>
      <c r="CJ79" s="111"/>
      <c r="CK79" s="111"/>
    </row>
    <row r="80" s="66" customFormat="1" ht="77.1" hidden="1" customHeight="1" spans="1:85">
      <c r="A80" s="73">
        <v>74</v>
      </c>
      <c r="B80" s="73" t="s">
        <v>23</v>
      </c>
      <c r="C80" s="74" t="s">
        <v>405</v>
      </c>
      <c r="D80" s="74" t="s">
        <v>396</v>
      </c>
      <c r="E80" s="73" t="s">
        <v>1051</v>
      </c>
      <c r="F80" s="73" t="s">
        <v>397</v>
      </c>
      <c r="G80" s="73" t="s">
        <v>406</v>
      </c>
      <c r="H80" s="73" t="s">
        <v>24</v>
      </c>
      <c r="I80" s="73">
        <v>202204</v>
      </c>
      <c r="J80" s="73">
        <v>202403</v>
      </c>
      <c r="K80" s="73">
        <v>202512</v>
      </c>
      <c r="L80" s="73" t="s">
        <v>14</v>
      </c>
      <c r="M80" s="73"/>
      <c r="N80" s="73"/>
      <c r="O80" s="73"/>
      <c r="P80" s="73" t="s">
        <v>407</v>
      </c>
      <c r="Q80" s="73" t="s">
        <v>408</v>
      </c>
      <c r="R80" s="73" t="s">
        <v>379</v>
      </c>
      <c r="S80" s="73" t="s">
        <v>409</v>
      </c>
      <c r="T80" s="73" t="s">
        <v>410</v>
      </c>
      <c r="U80" s="73" t="s">
        <v>379</v>
      </c>
      <c r="V80" s="73" t="s">
        <v>379</v>
      </c>
      <c r="W80" s="73"/>
      <c r="X80" s="73" t="s">
        <v>15</v>
      </c>
      <c r="Y80" s="73"/>
      <c r="Z80" s="73"/>
      <c r="AA80" s="73">
        <v>331900</v>
      </c>
      <c r="AB80" s="73">
        <v>150000</v>
      </c>
      <c r="AC80" s="73">
        <v>30</v>
      </c>
      <c r="AD80" s="73"/>
      <c r="AE80" s="73" t="s">
        <v>16</v>
      </c>
      <c r="AF80" s="73"/>
      <c r="AG80" s="73" t="s">
        <v>381</v>
      </c>
      <c r="AH80" s="73" t="s">
        <v>382</v>
      </c>
      <c r="AI80" s="73" t="s">
        <v>25</v>
      </c>
      <c r="AJ80" s="73" t="s">
        <v>26</v>
      </c>
      <c r="AK80" s="73"/>
      <c r="AL80" s="73"/>
      <c r="AM80" s="74" t="s">
        <v>411</v>
      </c>
      <c r="AN80" s="74">
        <v>18863077659</v>
      </c>
      <c r="AO80" s="74">
        <v>200</v>
      </c>
      <c r="AP80" s="74"/>
      <c r="AQ80" s="74"/>
      <c r="AR80" s="74"/>
      <c r="AS80" s="74"/>
      <c r="AT80" s="74"/>
      <c r="AU80" s="74"/>
      <c r="AV80" s="74"/>
      <c r="AW80" s="74"/>
      <c r="AX80" s="74"/>
      <c r="AY80" s="74" t="s">
        <v>379</v>
      </c>
      <c r="AZ80" s="74" t="s">
        <v>1148</v>
      </c>
      <c r="BA80" s="73" t="s">
        <v>386</v>
      </c>
      <c r="BB80" s="73"/>
      <c r="BC80" s="73"/>
      <c r="BD80" s="73"/>
      <c r="BE80" s="74" t="str">
        <f t="shared" si="7"/>
        <v>办结</v>
      </c>
      <c r="BF80" s="74" t="s">
        <v>379</v>
      </c>
      <c r="BG80" s="74" t="s">
        <v>387</v>
      </c>
      <c r="BH80" s="74" t="s">
        <v>389</v>
      </c>
      <c r="BI80" s="74" t="s">
        <v>379</v>
      </c>
      <c r="BJ80" s="74" t="s">
        <v>388</v>
      </c>
      <c r="BK80" s="74" t="s">
        <v>389</v>
      </c>
      <c r="BL80" s="74" t="s">
        <v>379</v>
      </c>
      <c r="BM80" s="74" t="s">
        <v>388</v>
      </c>
      <c r="BN80" s="74" t="s">
        <v>389</v>
      </c>
      <c r="BO80" s="74" t="s">
        <v>379</v>
      </c>
      <c r="BP80" s="74" t="s">
        <v>387</v>
      </c>
      <c r="BQ80" s="74" t="s">
        <v>389</v>
      </c>
      <c r="BR80" s="74" t="s">
        <v>379</v>
      </c>
      <c r="BS80" s="74" t="s">
        <v>393</v>
      </c>
      <c r="BT80" s="74" t="s">
        <v>389</v>
      </c>
      <c r="BU80" s="74" t="s">
        <v>379</v>
      </c>
      <c r="BV80" s="74" t="s">
        <v>388</v>
      </c>
      <c r="BW80" s="74" t="s">
        <v>389</v>
      </c>
      <c r="BX80" s="74" t="s">
        <v>379</v>
      </c>
      <c r="BY80" s="74" t="s">
        <v>388</v>
      </c>
      <c r="BZ80" s="74" t="s">
        <v>389</v>
      </c>
      <c r="CA80" s="74" t="s">
        <v>394</v>
      </c>
      <c r="CB80" s="74"/>
      <c r="CC80" s="74"/>
      <c r="CD80" s="74" t="s">
        <v>394</v>
      </c>
      <c r="CE80" s="74"/>
      <c r="CF80" s="74"/>
      <c r="CG80" s="66" t="s">
        <v>386</v>
      </c>
    </row>
    <row r="81" s="66" customFormat="1" ht="77.1" hidden="1" customHeight="1" spans="1:84">
      <c r="A81" s="73">
        <v>75</v>
      </c>
      <c r="B81" s="73" t="s">
        <v>27</v>
      </c>
      <c r="C81" s="73" t="s">
        <v>413</v>
      </c>
      <c r="D81" s="74" t="s">
        <v>374</v>
      </c>
      <c r="E81" s="73" t="s">
        <v>439</v>
      </c>
      <c r="F81" s="73" t="s">
        <v>414</v>
      </c>
      <c r="G81" s="73" t="s">
        <v>406</v>
      </c>
      <c r="H81" s="73" t="s">
        <v>20</v>
      </c>
      <c r="I81" s="73">
        <v>202405</v>
      </c>
      <c r="J81" s="73">
        <v>202402</v>
      </c>
      <c r="K81" s="73">
        <v>202510</v>
      </c>
      <c r="L81" s="73" t="s">
        <v>14</v>
      </c>
      <c r="M81" s="73"/>
      <c r="N81" s="73"/>
      <c r="O81" s="73"/>
      <c r="P81" s="73" t="s">
        <v>407</v>
      </c>
      <c r="Q81" s="73" t="s">
        <v>408</v>
      </c>
      <c r="R81" s="73" t="s">
        <v>379</v>
      </c>
      <c r="S81" s="73" t="s">
        <v>409</v>
      </c>
      <c r="T81" s="73" t="s">
        <v>410</v>
      </c>
      <c r="U81" s="73" t="s">
        <v>379</v>
      </c>
      <c r="V81" s="73" t="s">
        <v>379</v>
      </c>
      <c r="W81" s="73"/>
      <c r="X81" s="73" t="s">
        <v>15</v>
      </c>
      <c r="Y81" s="73"/>
      <c r="Z81" s="73" t="s">
        <v>415</v>
      </c>
      <c r="AA81" s="73">
        <v>150000</v>
      </c>
      <c r="AB81" s="73">
        <v>65000</v>
      </c>
      <c r="AC81" s="73">
        <v>20</v>
      </c>
      <c r="AD81" s="73"/>
      <c r="AE81" s="73" t="s">
        <v>16</v>
      </c>
      <c r="AF81" s="73" t="s">
        <v>416</v>
      </c>
      <c r="AG81" s="73" t="s">
        <v>381</v>
      </c>
      <c r="AH81" s="73" t="s">
        <v>382</v>
      </c>
      <c r="AI81" s="73" t="s">
        <v>28</v>
      </c>
      <c r="AJ81" s="73" t="s">
        <v>29</v>
      </c>
      <c r="AK81" s="73"/>
      <c r="AL81" s="73"/>
      <c r="AM81" s="73" t="s">
        <v>417</v>
      </c>
      <c r="AN81" s="73">
        <v>15162666589</v>
      </c>
      <c r="AO81" s="74"/>
      <c r="AP81" s="74"/>
      <c r="AQ81" s="74"/>
      <c r="AR81" s="74"/>
      <c r="AS81" s="74"/>
      <c r="AT81" s="74"/>
      <c r="AU81" s="74"/>
      <c r="AV81" s="74"/>
      <c r="AW81" s="74"/>
      <c r="AX81" s="74"/>
      <c r="AY81" s="74" t="s">
        <v>386</v>
      </c>
      <c r="AZ81" s="74" t="s">
        <v>1149</v>
      </c>
      <c r="BA81" s="73" t="s">
        <v>386</v>
      </c>
      <c r="BB81" s="73"/>
      <c r="BC81" s="73"/>
      <c r="BD81" s="73"/>
      <c r="BE81" s="74" t="str">
        <f t="shared" si="7"/>
        <v>办结</v>
      </c>
      <c r="BF81" s="74" t="s">
        <v>379</v>
      </c>
      <c r="BG81" s="74" t="s">
        <v>387</v>
      </c>
      <c r="BH81" s="74" t="s">
        <v>389</v>
      </c>
      <c r="BI81" s="74" t="s">
        <v>394</v>
      </c>
      <c r="BJ81" s="74"/>
      <c r="BK81" s="74"/>
      <c r="BL81" s="74" t="s">
        <v>394</v>
      </c>
      <c r="BM81" s="74"/>
      <c r="BN81" s="74"/>
      <c r="BO81" s="74" t="s">
        <v>379</v>
      </c>
      <c r="BP81" s="74" t="s">
        <v>387</v>
      </c>
      <c r="BQ81" s="74" t="s">
        <v>389</v>
      </c>
      <c r="BR81" s="74" t="s">
        <v>379</v>
      </c>
      <c r="BS81" s="74" t="s">
        <v>387</v>
      </c>
      <c r="BT81" s="74" t="s">
        <v>389</v>
      </c>
      <c r="BU81" s="74" t="s">
        <v>394</v>
      </c>
      <c r="BV81" s="74"/>
      <c r="BW81" s="74"/>
      <c r="BX81" s="74" t="s">
        <v>394</v>
      </c>
      <c r="BY81" s="74"/>
      <c r="BZ81" s="74"/>
      <c r="CA81" s="74" t="s">
        <v>394</v>
      </c>
      <c r="CB81" s="74"/>
      <c r="CC81" s="74"/>
      <c r="CD81" s="74" t="s">
        <v>394</v>
      </c>
      <c r="CE81" s="74"/>
      <c r="CF81" s="74"/>
    </row>
    <row r="82" s="66" customFormat="1" ht="77.1" hidden="1" customHeight="1" spans="1:92">
      <c r="A82" s="73">
        <v>76</v>
      </c>
      <c r="B82" s="73" t="s">
        <v>30</v>
      </c>
      <c r="C82" s="73" t="s">
        <v>420</v>
      </c>
      <c r="D82" s="74" t="s">
        <v>374</v>
      </c>
      <c r="E82" s="73" t="s">
        <v>1051</v>
      </c>
      <c r="F82" s="73" t="s">
        <v>421</v>
      </c>
      <c r="G82" s="73" t="s">
        <v>406</v>
      </c>
      <c r="H82" s="73" t="s">
        <v>13</v>
      </c>
      <c r="I82" s="73"/>
      <c r="J82" s="73">
        <v>202403</v>
      </c>
      <c r="K82" s="73">
        <v>202410</v>
      </c>
      <c r="L82" s="73" t="s">
        <v>14</v>
      </c>
      <c r="M82" s="73"/>
      <c r="N82" s="73"/>
      <c r="O82" s="73"/>
      <c r="P82" s="73" t="s">
        <v>377</v>
      </c>
      <c r="Q82" s="73" t="s">
        <v>378</v>
      </c>
      <c r="R82" s="73" t="s">
        <v>379</v>
      </c>
      <c r="S82" s="73" t="s">
        <v>422</v>
      </c>
      <c r="T82" s="73" t="s">
        <v>380</v>
      </c>
      <c r="U82" s="73" t="s">
        <v>379</v>
      </c>
      <c r="V82" s="73" t="s">
        <v>379</v>
      </c>
      <c r="W82" s="73"/>
      <c r="X82" s="73" t="s">
        <v>15</v>
      </c>
      <c r="Y82" s="73"/>
      <c r="Z82" s="73"/>
      <c r="AA82" s="73">
        <v>120000</v>
      </c>
      <c r="AB82" s="73">
        <v>60000</v>
      </c>
      <c r="AC82" s="73">
        <v>9.6</v>
      </c>
      <c r="AD82" s="73"/>
      <c r="AE82" s="73" t="s">
        <v>16</v>
      </c>
      <c r="AF82" s="73"/>
      <c r="AG82" s="73" t="s">
        <v>381</v>
      </c>
      <c r="AH82" s="73" t="s">
        <v>382</v>
      </c>
      <c r="AI82" s="73" t="s">
        <v>31</v>
      </c>
      <c r="AJ82" s="73" t="s">
        <v>32</v>
      </c>
      <c r="AK82" s="73"/>
      <c r="AL82" s="73"/>
      <c r="AM82" s="73" t="s">
        <v>423</v>
      </c>
      <c r="AN82" s="73">
        <v>18065102952</v>
      </c>
      <c r="AO82" s="73"/>
      <c r="AP82" s="73"/>
      <c r="AQ82" s="73"/>
      <c r="AR82" s="74"/>
      <c r="AS82" s="74"/>
      <c r="AT82" s="73"/>
      <c r="AU82" s="74"/>
      <c r="AV82" s="74"/>
      <c r="AW82" s="74"/>
      <c r="AX82" s="74"/>
      <c r="AY82" s="74" t="s">
        <v>379</v>
      </c>
      <c r="AZ82" s="74" t="s">
        <v>1150</v>
      </c>
      <c r="BA82" s="73" t="s">
        <v>386</v>
      </c>
      <c r="BB82" s="73"/>
      <c r="BC82" s="73"/>
      <c r="BD82" s="73"/>
      <c r="BE82" s="74" t="str">
        <f t="shared" si="7"/>
        <v>办结</v>
      </c>
      <c r="BF82" s="73" t="s">
        <v>379</v>
      </c>
      <c r="BG82" s="73" t="s">
        <v>387</v>
      </c>
      <c r="BH82" s="73" t="s">
        <v>389</v>
      </c>
      <c r="BI82" s="73" t="s">
        <v>394</v>
      </c>
      <c r="BJ82" s="73"/>
      <c r="BK82" s="73"/>
      <c r="BL82" s="73" t="s">
        <v>394</v>
      </c>
      <c r="BM82" s="73"/>
      <c r="BN82" s="73"/>
      <c r="BO82" s="73" t="s">
        <v>379</v>
      </c>
      <c r="BP82" s="73" t="s">
        <v>387</v>
      </c>
      <c r="BQ82" s="73" t="s">
        <v>389</v>
      </c>
      <c r="BR82" s="73" t="s">
        <v>379</v>
      </c>
      <c r="BS82" s="73" t="s">
        <v>393</v>
      </c>
      <c r="BT82" s="73" t="s">
        <v>389</v>
      </c>
      <c r="BU82" s="73" t="s">
        <v>394</v>
      </c>
      <c r="BV82" s="73"/>
      <c r="BW82" s="73"/>
      <c r="BX82" s="73" t="s">
        <v>394</v>
      </c>
      <c r="BY82" s="73"/>
      <c r="BZ82" s="73"/>
      <c r="CA82" s="73" t="s">
        <v>394</v>
      </c>
      <c r="CB82" s="73"/>
      <c r="CC82" s="73"/>
      <c r="CD82" s="73" t="s">
        <v>394</v>
      </c>
      <c r="CE82" s="73"/>
      <c r="CF82" s="73"/>
      <c r="CG82" s="88"/>
      <c r="CH82" s="88" t="s">
        <v>425</v>
      </c>
      <c r="CI82" s="88"/>
      <c r="CJ82" s="88"/>
      <c r="CK82" s="88"/>
      <c r="CM82" s="87">
        <f t="shared" ref="CM82:CM84" si="12">AA82/10000</f>
        <v>12</v>
      </c>
      <c r="CN82" s="87">
        <f t="shared" ref="CN82:CN84" si="13">AB82/10000</f>
        <v>6</v>
      </c>
    </row>
    <row r="83" s="66" customFormat="1" ht="77.1" hidden="1" customHeight="1" spans="1:92">
      <c r="A83" s="73">
        <v>77</v>
      </c>
      <c r="B83" s="73" t="s">
        <v>33</v>
      </c>
      <c r="C83" s="74" t="s">
        <v>426</v>
      </c>
      <c r="D83" s="74" t="s">
        <v>374</v>
      </c>
      <c r="E83" s="73" t="s">
        <v>1051</v>
      </c>
      <c r="F83" s="73" t="s">
        <v>414</v>
      </c>
      <c r="G83" s="73" t="s">
        <v>406</v>
      </c>
      <c r="H83" s="73" t="s">
        <v>13</v>
      </c>
      <c r="I83" s="73">
        <v>202306</v>
      </c>
      <c r="J83" s="73">
        <v>202401</v>
      </c>
      <c r="K83" s="73">
        <v>202410</v>
      </c>
      <c r="L83" s="73" t="s">
        <v>14</v>
      </c>
      <c r="M83" s="73"/>
      <c r="N83" s="73"/>
      <c r="O83" s="73"/>
      <c r="P83" s="73" t="s">
        <v>377</v>
      </c>
      <c r="Q83" s="73" t="s">
        <v>378</v>
      </c>
      <c r="R83" s="73" t="s">
        <v>379</v>
      </c>
      <c r="S83" s="73" t="s">
        <v>427</v>
      </c>
      <c r="T83" s="73" t="s">
        <v>380</v>
      </c>
      <c r="U83" s="73" t="s">
        <v>379</v>
      </c>
      <c r="V83" s="73" t="s">
        <v>379</v>
      </c>
      <c r="W83" s="73"/>
      <c r="X83" s="73" t="s">
        <v>15</v>
      </c>
      <c r="Y83" s="73"/>
      <c r="Z83" s="73"/>
      <c r="AA83" s="73">
        <v>102000</v>
      </c>
      <c r="AB83" s="73">
        <v>32000</v>
      </c>
      <c r="AC83" s="73">
        <v>6</v>
      </c>
      <c r="AD83" s="73"/>
      <c r="AE83" s="73" t="s">
        <v>16</v>
      </c>
      <c r="AF83" s="73"/>
      <c r="AG83" s="73" t="s">
        <v>381</v>
      </c>
      <c r="AH83" s="73" t="s">
        <v>382</v>
      </c>
      <c r="AI83" s="73" t="s">
        <v>34</v>
      </c>
      <c r="AJ83" s="73" t="s">
        <v>35</v>
      </c>
      <c r="AK83" s="73"/>
      <c r="AL83" s="73"/>
      <c r="AM83" s="74" t="s">
        <v>428</v>
      </c>
      <c r="AN83" s="74">
        <v>15547230472</v>
      </c>
      <c r="AO83" s="74"/>
      <c r="AP83" s="74"/>
      <c r="AQ83" s="74"/>
      <c r="AR83" s="74"/>
      <c r="AS83" s="74"/>
      <c r="AT83" s="74"/>
      <c r="AU83" s="74"/>
      <c r="AV83" s="74"/>
      <c r="AW83" s="74"/>
      <c r="AX83" s="74"/>
      <c r="AY83" s="74" t="s">
        <v>379</v>
      </c>
      <c r="AZ83" s="74" t="s">
        <v>1151</v>
      </c>
      <c r="BA83" s="73" t="s">
        <v>386</v>
      </c>
      <c r="BB83" s="73"/>
      <c r="BC83" s="73"/>
      <c r="BD83" s="73"/>
      <c r="BE83" s="74" t="str">
        <f t="shared" si="7"/>
        <v>办结</v>
      </c>
      <c r="BF83" s="74" t="s">
        <v>379</v>
      </c>
      <c r="BG83" s="74" t="s">
        <v>387</v>
      </c>
      <c r="BH83" s="74" t="s">
        <v>389</v>
      </c>
      <c r="BI83" s="74" t="s">
        <v>394</v>
      </c>
      <c r="BJ83" s="74"/>
      <c r="BK83" s="74"/>
      <c r="BL83" s="74" t="s">
        <v>394</v>
      </c>
      <c r="BM83" s="74"/>
      <c r="BN83" s="74"/>
      <c r="BO83" s="74" t="s">
        <v>379</v>
      </c>
      <c r="BP83" s="74" t="s">
        <v>387</v>
      </c>
      <c r="BQ83" s="74" t="s">
        <v>389</v>
      </c>
      <c r="BR83" s="74" t="s">
        <v>379</v>
      </c>
      <c r="BS83" s="74" t="s">
        <v>387</v>
      </c>
      <c r="BT83" s="74" t="s">
        <v>389</v>
      </c>
      <c r="BU83" s="74" t="s">
        <v>394</v>
      </c>
      <c r="BV83" s="74"/>
      <c r="BW83" s="74"/>
      <c r="BX83" s="74" t="s">
        <v>394</v>
      </c>
      <c r="BY83" s="74"/>
      <c r="BZ83" s="74"/>
      <c r="CA83" s="74" t="s">
        <v>394</v>
      </c>
      <c r="CB83" s="74"/>
      <c r="CC83" s="74"/>
      <c r="CD83" s="74" t="s">
        <v>394</v>
      </c>
      <c r="CE83" s="74"/>
      <c r="CF83" s="74"/>
      <c r="CG83" s="66" t="s">
        <v>386</v>
      </c>
      <c r="CM83" s="87">
        <f t="shared" si="12"/>
        <v>10.2</v>
      </c>
      <c r="CN83" s="87">
        <f t="shared" si="13"/>
        <v>3.2</v>
      </c>
    </row>
    <row r="84" s="66" customFormat="1" ht="77.1" hidden="1" customHeight="1" spans="1:92">
      <c r="A84" s="73">
        <v>78</v>
      </c>
      <c r="B84" s="73" t="s">
        <v>132</v>
      </c>
      <c r="C84" s="73" t="s">
        <v>557</v>
      </c>
      <c r="D84" s="74" t="s">
        <v>374</v>
      </c>
      <c r="E84" s="73" t="s">
        <v>439</v>
      </c>
      <c r="F84" s="73" t="s">
        <v>503</v>
      </c>
      <c r="G84" s="73" t="s">
        <v>406</v>
      </c>
      <c r="H84" s="73" t="s">
        <v>133</v>
      </c>
      <c r="I84" s="73">
        <v>202405</v>
      </c>
      <c r="J84" s="73">
        <v>202405</v>
      </c>
      <c r="K84" s="73">
        <v>202510</v>
      </c>
      <c r="L84" s="73" t="s">
        <v>14</v>
      </c>
      <c r="M84" s="73"/>
      <c r="N84" s="73"/>
      <c r="O84" s="73"/>
      <c r="P84" s="73" t="s">
        <v>722</v>
      </c>
      <c r="Q84" s="73" t="s">
        <v>574</v>
      </c>
      <c r="R84" s="73" t="s">
        <v>379</v>
      </c>
      <c r="S84" s="73" t="s">
        <v>422</v>
      </c>
      <c r="T84" s="73" t="s">
        <v>493</v>
      </c>
      <c r="U84" s="73" t="s">
        <v>379</v>
      </c>
      <c r="V84" s="73" t="s">
        <v>386</v>
      </c>
      <c r="W84" s="73"/>
      <c r="X84" s="73" t="s">
        <v>15</v>
      </c>
      <c r="Y84" s="73"/>
      <c r="Z84" s="73" t="s">
        <v>723</v>
      </c>
      <c r="AA84" s="73">
        <v>50000</v>
      </c>
      <c r="AB84" s="73">
        <v>30000</v>
      </c>
      <c r="AC84" s="73">
        <v>5</v>
      </c>
      <c r="AD84" s="73"/>
      <c r="AE84" s="73" t="s">
        <v>129</v>
      </c>
      <c r="AF84" s="73" t="s">
        <v>416</v>
      </c>
      <c r="AG84" s="73" t="s">
        <v>559</v>
      </c>
      <c r="AH84" s="73" t="s">
        <v>382</v>
      </c>
      <c r="AI84" s="73" t="s">
        <v>134</v>
      </c>
      <c r="AJ84" s="73" t="s">
        <v>135</v>
      </c>
      <c r="AK84" s="73"/>
      <c r="AL84" s="73"/>
      <c r="AM84" s="73" t="s">
        <v>724</v>
      </c>
      <c r="AN84" s="73">
        <v>13661808900</v>
      </c>
      <c r="AO84" s="74"/>
      <c r="AP84" s="74"/>
      <c r="AQ84" s="74"/>
      <c r="AR84" s="74"/>
      <c r="AS84" s="74"/>
      <c r="AT84" s="74"/>
      <c r="AU84" s="83" t="s">
        <v>379</v>
      </c>
      <c r="AV84" s="83" t="s">
        <v>379</v>
      </c>
      <c r="AW84" s="83" t="s">
        <v>725</v>
      </c>
      <c r="AX84" s="83" t="s">
        <v>379</v>
      </c>
      <c r="AY84" s="83" t="s">
        <v>386</v>
      </c>
      <c r="AZ84" s="74" t="s">
        <v>1152</v>
      </c>
      <c r="BA84" s="73" t="s">
        <v>386</v>
      </c>
      <c r="BB84" s="73"/>
      <c r="BC84" s="73"/>
      <c r="BD84" s="73"/>
      <c r="BE84" s="74" t="str">
        <f t="shared" si="7"/>
        <v/>
      </c>
      <c r="BF84" s="74" t="s">
        <v>379</v>
      </c>
      <c r="BG84" s="74" t="s">
        <v>387</v>
      </c>
      <c r="BH84" s="74" t="s">
        <v>573</v>
      </c>
      <c r="BI84" s="74" t="s">
        <v>394</v>
      </c>
      <c r="BJ84" s="74"/>
      <c r="BK84" s="74"/>
      <c r="BL84" s="74" t="s">
        <v>394</v>
      </c>
      <c r="BM84" s="74"/>
      <c r="BN84" s="74"/>
      <c r="BO84" s="74" t="s">
        <v>386</v>
      </c>
      <c r="BP84" s="74" t="s">
        <v>387</v>
      </c>
      <c r="BQ84" s="74" t="s">
        <v>573</v>
      </c>
      <c r="BR84" s="74" t="s">
        <v>386</v>
      </c>
      <c r="BS84" s="74" t="s">
        <v>387</v>
      </c>
      <c r="BT84" s="74" t="s">
        <v>573</v>
      </c>
      <c r="BU84" s="74" t="s">
        <v>394</v>
      </c>
      <c r="BV84" s="74"/>
      <c r="BW84" s="74"/>
      <c r="BX84" s="74" t="s">
        <v>394</v>
      </c>
      <c r="BY84" s="74"/>
      <c r="BZ84" s="74"/>
      <c r="CA84" s="74" t="s">
        <v>394</v>
      </c>
      <c r="CB84" s="74"/>
      <c r="CC84" s="74"/>
      <c r="CD84" s="74" t="s">
        <v>394</v>
      </c>
      <c r="CE84" s="74"/>
      <c r="CF84" s="74"/>
      <c r="CM84" s="87">
        <f t="shared" si="12"/>
        <v>5</v>
      </c>
      <c r="CN84" s="87">
        <f t="shared" si="13"/>
        <v>3</v>
      </c>
    </row>
    <row r="85" s="66" customFormat="1" ht="77.1" hidden="1" customHeight="1" spans="1:89">
      <c r="A85" s="73">
        <v>79</v>
      </c>
      <c r="B85" s="73" t="s">
        <v>229</v>
      </c>
      <c r="C85" s="73" t="s">
        <v>557</v>
      </c>
      <c r="D85" s="74" t="s">
        <v>374</v>
      </c>
      <c r="E85" s="73" t="s">
        <v>1059</v>
      </c>
      <c r="F85" s="73" t="s">
        <v>414</v>
      </c>
      <c r="G85" s="73" t="s">
        <v>406</v>
      </c>
      <c r="H85" s="73" t="s">
        <v>133</v>
      </c>
      <c r="I85" s="73">
        <v>202405</v>
      </c>
      <c r="J85" s="73">
        <v>202405</v>
      </c>
      <c r="K85" s="73">
        <v>202512</v>
      </c>
      <c r="L85" s="73" t="s">
        <v>95</v>
      </c>
      <c r="M85" s="73"/>
      <c r="N85" s="73"/>
      <c r="O85" s="73"/>
      <c r="P85" s="73" t="s">
        <v>510</v>
      </c>
      <c r="Q85" s="73"/>
      <c r="R85" s="73"/>
      <c r="S85" s="73"/>
      <c r="T85" s="74" t="s">
        <v>510</v>
      </c>
      <c r="U85" s="73"/>
      <c r="V85" s="73" t="s">
        <v>386</v>
      </c>
      <c r="W85" s="73"/>
      <c r="X85" s="73" t="s">
        <v>69</v>
      </c>
      <c r="Y85" s="73"/>
      <c r="Z85" s="73"/>
      <c r="AA85" s="73">
        <v>40000</v>
      </c>
      <c r="AB85" s="73">
        <v>30000</v>
      </c>
      <c r="AC85" s="73" t="s">
        <v>447</v>
      </c>
      <c r="AD85" s="73" t="s">
        <v>511</v>
      </c>
      <c r="AE85" s="73" t="s">
        <v>129</v>
      </c>
      <c r="AF85" s="73" t="s">
        <v>658</v>
      </c>
      <c r="AG85" s="73" t="s">
        <v>569</v>
      </c>
      <c r="AH85" s="73" t="s">
        <v>382</v>
      </c>
      <c r="AI85" s="73" t="s">
        <v>230</v>
      </c>
      <c r="AJ85" s="73" t="s">
        <v>97</v>
      </c>
      <c r="AK85" s="73" t="s">
        <v>406</v>
      </c>
      <c r="AL85" s="73">
        <v>13904725427</v>
      </c>
      <c r="AM85" s="73" t="s">
        <v>414</v>
      </c>
      <c r="AN85" s="73">
        <v>13848529557</v>
      </c>
      <c r="AO85" s="73"/>
      <c r="AP85" s="73"/>
      <c r="AQ85" s="73"/>
      <c r="AR85" s="74"/>
      <c r="AS85" s="74"/>
      <c r="AT85" s="73"/>
      <c r="AU85" s="83"/>
      <c r="AV85" s="83"/>
      <c r="AW85" s="83" t="s">
        <v>731</v>
      </c>
      <c r="AX85" s="83" t="s">
        <v>379</v>
      </c>
      <c r="AY85" s="83" t="s">
        <v>386</v>
      </c>
      <c r="AZ85" s="74" t="s">
        <v>1153</v>
      </c>
      <c r="BA85" s="73" t="s">
        <v>386</v>
      </c>
      <c r="BB85" s="73"/>
      <c r="BC85" s="73"/>
      <c r="BD85" s="73"/>
      <c r="BE85" s="74" t="str">
        <f t="shared" si="7"/>
        <v/>
      </c>
      <c r="BF85" s="73" t="s">
        <v>386</v>
      </c>
      <c r="BG85" s="73" t="s">
        <v>387</v>
      </c>
      <c r="BH85" s="73" t="s">
        <v>573</v>
      </c>
      <c r="BI85" s="73" t="str">
        <f>BL85</f>
        <v>无需办理</v>
      </c>
      <c r="BJ85" s="73" t="s">
        <v>388</v>
      </c>
      <c r="BK85" s="73" t="s">
        <v>573</v>
      </c>
      <c r="BL85" s="74" t="s">
        <v>394</v>
      </c>
      <c r="BM85" s="73" t="s">
        <v>388</v>
      </c>
      <c r="BN85" s="73" t="s">
        <v>573</v>
      </c>
      <c r="BO85" s="74" t="s">
        <v>394</v>
      </c>
      <c r="BP85" s="73" t="s">
        <v>387</v>
      </c>
      <c r="BQ85" s="73" t="s">
        <v>573</v>
      </c>
      <c r="BR85" s="74" t="s">
        <v>394</v>
      </c>
      <c r="BS85" s="73" t="s">
        <v>387</v>
      </c>
      <c r="BT85" s="73" t="s">
        <v>573</v>
      </c>
      <c r="BU85" s="73" t="s">
        <v>394</v>
      </c>
      <c r="BV85" s="73"/>
      <c r="BW85" s="73"/>
      <c r="BX85" s="73" t="s">
        <v>394</v>
      </c>
      <c r="BY85" s="73"/>
      <c r="BZ85" s="73"/>
      <c r="CA85" s="73" t="s">
        <v>394</v>
      </c>
      <c r="CB85" s="73"/>
      <c r="CC85" s="73"/>
      <c r="CD85" s="74" t="s">
        <v>394</v>
      </c>
      <c r="CE85" s="73" t="s">
        <v>388</v>
      </c>
      <c r="CF85" s="73" t="s">
        <v>573</v>
      </c>
      <c r="CG85" s="88"/>
      <c r="CH85" s="88"/>
      <c r="CI85" s="88"/>
      <c r="CJ85" s="88"/>
      <c r="CK85" s="88"/>
    </row>
    <row r="86" s="66" customFormat="1" ht="77.1" hidden="1" customHeight="1" spans="1:92">
      <c r="A86" s="73">
        <v>80</v>
      </c>
      <c r="B86" s="73" t="s">
        <v>213</v>
      </c>
      <c r="C86" s="73" t="s">
        <v>736</v>
      </c>
      <c r="D86" s="74" t="s">
        <v>374</v>
      </c>
      <c r="E86" s="73" t="s">
        <v>1059</v>
      </c>
      <c r="F86" s="73" t="s">
        <v>414</v>
      </c>
      <c r="G86" s="73" t="s">
        <v>406</v>
      </c>
      <c r="H86" s="73" t="s">
        <v>133</v>
      </c>
      <c r="I86" s="73">
        <v>202308</v>
      </c>
      <c r="J86" s="74">
        <v>202403</v>
      </c>
      <c r="K86" s="73">
        <v>202508</v>
      </c>
      <c r="L86" s="74" t="s">
        <v>14</v>
      </c>
      <c r="M86" s="74"/>
      <c r="N86" s="74"/>
      <c r="O86" s="74"/>
      <c r="P86" s="73" t="s">
        <v>400</v>
      </c>
      <c r="Q86" s="74" t="s">
        <v>401</v>
      </c>
      <c r="R86" s="74"/>
      <c r="S86" s="74"/>
      <c r="T86" s="73" t="s">
        <v>402</v>
      </c>
      <c r="U86" s="74" t="s">
        <v>379</v>
      </c>
      <c r="V86" s="73" t="s">
        <v>386</v>
      </c>
      <c r="W86" s="73"/>
      <c r="X86" s="73" t="s">
        <v>15</v>
      </c>
      <c r="Y86" s="73"/>
      <c r="Z86" s="73" t="s">
        <v>737</v>
      </c>
      <c r="AA86" s="73">
        <v>30000</v>
      </c>
      <c r="AB86" s="73">
        <v>20000</v>
      </c>
      <c r="AC86" s="73" t="s">
        <v>447</v>
      </c>
      <c r="AD86" s="73" t="s">
        <v>738</v>
      </c>
      <c r="AE86" s="73" t="s">
        <v>129</v>
      </c>
      <c r="AF86" s="73" t="s">
        <v>495</v>
      </c>
      <c r="AG86" s="73" t="s">
        <v>559</v>
      </c>
      <c r="AH86" s="73" t="s">
        <v>382</v>
      </c>
      <c r="AI86" s="73" t="s">
        <v>214</v>
      </c>
      <c r="AJ86" s="73" t="s">
        <v>215</v>
      </c>
      <c r="AK86" s="73" t="s">
        <v>739</v>
      </c>
      <c r="AL86" s="73" t="s">
        <v>740</v>
      </c>
      <c r="AM86" s="73" t="s">
        <v>741</v>
      </c>
      <c r="AN86" s="74">
        <v>13015245282</v>
      </c>
      <c r="AO86" s="74">
        <v>43.3</v>
      </c>
      <c r="AP86" s="74">
        <v>43.3</v>
      </c>
      <c r="AQ86" s="74" t="s">
        <v>742</v>
      </c>
      <c r="AR86" s="74">
        <v>1103650</v>
      </c>
      <c r="AS86" s="74" t="s">
        <v>694</v>
      </c>
      <c r="AT86" s="74" t="s">
        <v>694</v>
      </c>
      <c r="AU86" s="83"/>
      <c r="AV86" s="83"/>
      <c r="AW86" s="83" t="s">
        <v>743</v>
      </c>
      <c r="AX86" s="83" t="s">
        <v>379</v>
      </c>
      <c r="AY86" s="83" t="s">
        <v>386</v>
      </c>
      <c r="AZ86" s="74" t="s">
        <v>1154</v>
      </c>
      <c r="BA86" s="74" t="s">
        <v>379</v>
      </c>
      <c r="BB86" s="73" t="s">
        <v>747</v>
      </c>
      <c r="BC86" s="73" t="s">
        <v>1066</v>
      </c>
      <c r="BD86" s="74" t="s">
        <v>1155</v>
      </c>
      <c r="BE86" s="74" t="str">
        <f t="shared" si="7"/>
        <v/>
      </c>
      <c r="BF86" s="74" t="s">
        <v>379</v>
      </c>
      <c r="BG86" s="74" t="s">
        <v>387</v>
      </c>
      <c r="BH86" s="74" t="s">
        <v>389</v>
      </c>
      <c r="BI86" s="73" t="str">
        <f>BL86</f>
        <v>否</v>
      </c>
      <c r="BJ86" s="74" t="s">
        <v>388</v>
      </c>
      <c r="BK86" s="74" t="s">
        <v>573</v>
      </c>
      <c r="BL86" s="74" t="s">
        <v>386</v>
      </c>
      <c r="BM86" s="74" t="s">
        <v>388</v>
      </c>
      <c r="BN86" s="74" t="s">
        <v>573</v>
      </c>
      <c r="BO86" s="74" t="s">
        <v>386</v>
      </c>
      <c r="BP86" s="74" t="s">
        <v>387</v>
      </c>
      <c r="BQ86" s="74" t="s">
        <v>573</v>
      </c>
      <c r="BR86" s="74" t="s">
        <v>394</v>
      </c>
      <c r="BS86" s="74" t="s">
        <v>387</v>
      </c>
      <c r="BT86" s="74" t="s">
        <v>573</v>
      </c>
      <c r="BU86" s="74" t="s">
        <v>394</v>
      </c>
      <c r="BV86" s="74"/>
      <c r="BW86" s="74"/>
      <c r="BX86" s="74" t="s">
        <v>394</v>
      </c>
      <c r="BY86" s="74"/>
      <c r="BZ86" s="74"/>
      <c r="CA86" s="74" t="s">
        <v>394</v>
      </c>
      <c r="CB86" s="74"/>
      <c r="CC86" s="74"/>
      <c r="CD86" s="74" t="s">
        <v>394</v>
      </c>
      <c r="CE86" s="74"/>
      <c r="CF86" s="74"/>
      <c r="CM86" s="87">
        <f t="shared" ref="CM86:CM89" si="14">AA86/10000</f>
        <v>3</v>
      </c>
      <c r="CN86" s="87">
        <f t="shared" ref="CN86:CN89" si="15">AB86/10000</f>
        <v>2</v>
      </c>
    </row>
    <row r="87" s="66" customFormat="1" ht="77.1" hidden="1" customHeight="1" spans="1:89">
      <c r="A87" s="73">
        <v>81</v>
      </c>
      <c r="B87" s="73" t="s">
        <v>153</v>
      </c>
      <c r="C87" s="73"/>
      <c r="D87" s="74" t="s">
        <v>374</v>
      </c>
      <c r="E87" s="73"/>
      <c r="F87" s="73" t="s">
        <v>755</v>
      </c>
      <c r="G87" s="73" t="s">
        <v>406</v>
      </c>
      <c r="H87" s="73">
        <v>2024</v>
      </c>
      <c r="I87" s="73"/>
      <c r="J87" s="73"/>
      <c r="K87" s="73">
        <v>202408</v>
      </c>
      <c r="L87" s="73" t="s">
        <v>14</v>
      </c>
      <c r="M87" s="73"/>
      <c r="N87" s="73"/>
      <c r="O87" s="73"/>
      <c r="P87" s="73" t="s">
        <v>377</v>
      </c>
      <c r="Q87" s="73" t="s">
        <v>378</v>
      </c>
      <c r="R87" s="73" t="s">
        <v>379</v>
      </c>
      <c r="S87" s="73"/>
      <c r="T87" s="74"/>
      <c r="U87" s="73" t="s">
        <v>379</v>
      </c>
      <c r="V87" s="73" t="s">
        <v>386</v>
      </c>
      <c r="W87" s="73"/>
      <c r="X87" s="73" t="s">
        <v>15</v>
      </c>
      <c r="Y87" s="73"/>
      <c r="Z87" s="73"/>
      <c r="AA87" s="73">
        <v>15301</v>
      </c>
      <c r="AB87" s="73">
        <v>15301</v>
      </c>
      <c r="AC87" s="73" t="s">
        <v>447</v>
      </c>
      <c r="AD87" s="73"/>
      <c r="AE87" s="73" t="s">
        <v>129</v>
      </c>
      <c r="AF87" s="73"/>
      <c r="AG87" s="73" t="s">
        <v>381</v>
      </c>
      <c r="AH87" s="73"/>
      <c r="AI87" s="73" t="s">
        <v>154</v>
      </c>
      <c r="AJ87" s="73" t="s">
        <v>64</v>
      </c>
      <c r="AK87" s="73"/>
      <c r="AL87" s="73"/>
      <c r="AM87" s="73"/>
      <c r="AN87" s="73"/>
      <c r="AO87" s="73"/>
      <c r="AP87" s="73"/>
      <c r="AQ87" s="73"/>
      <c r="AR87" s="74"/>
      <c r="AS87" s="74"/>
      <c r="AT87" s="73"/>
      <c r="AU87" s="83"/>
      <c r="AV87" s="83"/>
      <c r="AW87" s="83" t="s">
        <v>598</v>
      </c>
      <c r="AX87" s="83" t="s">
        <v>386</v>
      </c>
      <c r="AY87" s="83" t="s">
        <v>386</v>
      </c>
      <c r="AZ87" s="74" t="s">
        <v>1156</v>
      </c>
      <c r="BA87" s="73" t="s">
        <v>386</v>
      </c>
      <c r="BB87" s="73"/>
      <c r="BC87" s="73"/>
      <c r="BD87" s="73"/>
      <c r="BE87" s="74" t="str">
        <f t="shared" si="7"/>
        <v>办结</v>
      </c>
      <c r="BF87" s="73" t="s">
        <v>379</v>
      </c>
      <c r="BG87" s="73"/>
      <c r="BH87" s="73"/>
      <c r="BI87" s="74" t="s">
        <v>394</v>
      </c>
      <c r="BJ87" s="73"/>
      <c r="BK87" s="73"/>
      <c r="BL87" s="74" t="s">
        <v>394</v>
      </c>
      <c r="BM87" s="73"/>
      <c r="BN87" s="73"/>
      <c r="BO87" s="74" t="s">
        <v>394</v>
      </c>
      <c r="BP87" s="73"/>
      <c r="BQ87" s="73"/>
      <c r="BR87" s="74" t="s">
        <v>394</v>
      </c>
      <c r="BS87" s="73"/>
      <c r="BT87" s="73"/>
      <c r="BU87" s="74" t="s">
        <v>394</v>
      </c>
      <c r="BV87" s="73"/>
      <c r="BW87" s="73"/>
      <c r="BX87" s="74" t="s">
        <v>394</v>
      </c>
      <c r="BY87" s="73"/>
      <c r="BZ87" s="73"/>
      <c r="CA87" s="74" t="s">
        <v>394</v>
      </c>
      <c r="CB87" s="73"/>
      <c r="CC87" s="73"/>
      <c r="CD87" s="74" t="s">
        <v>394</v>
      </c>
      <c r="CE87" s="73"/>
      <c r="CF87" s="73"/>
      <c r="CG87" s="88"/>
      <c r="CH87" s="88"/>
      <c r="CI87" s="88"/>
      <c r="CJ87" s="88"/>
      <c r="CK87" s="88"/>
    </row>
    <row r="88" s="66" customFormat="1" ht="77.1" hidden="1" customHeight="1" spans="1:92">
      <c r="A88" s="73">
        <v>82</v>
      </c>
      <c r="B88" s="73" t="s">
        <v>50</v>
      </c>
      <c r="C88" s="74" t="s">
        <v>453</v>
      </c>
      <c r="D88" s="74" t="s">
        <v>396</v>
      </c>
      <c r="E88" s="73" t="s">
        <v>1051</v>
      </c>
      <c r="F88" s="73" t="s">
        <v>397</v>
      </c>
      <c r="G88" s="73" t="s">
        <v>406</v>
      </c>
      <c r="H88" s="73" t="s">
        <v>13</v>
      </c>
      <c r="I88" s="73">
        <v>202301</v>
      </c>
      <c r="J88" s="73">
        <v>202401</v>
      </c>
      <c r="K88" s="73">
        <v>202406</v>
      </c>
      <c r="L88" s="73" t="s">
        <v>14</v>
      </c>
      <c r="M88" s="73"/>
      <c r="N88" s="73"/>
      <c r="O88" s="73"/>
      <c r="P88" s="73" t="s">
        <v>407</v>
      </c>
      <c r="Q88" s="73" t="s">
        <v>408</v>
      </c>
      <c r="R88" s="73" t="s">
        <v>379</v>
      </c>
      <c r="S88" s="73" t="s">
        <v>409</v>
      </c>
      <c r="T88" s="73" t="s">
        <v>410</v>
      </c>
      <c r="U88" s="73" t="s">
        <v>379</v>
      </c>
      <c r="V88" s="73" t="s">
        <v>379</v>
      </c>
      <c r="W88" s="73"/>
      <c r="X88" s="73" t="s">
        <v>15</v>
      </c>
      <c r="Y88" s="73"/>
      <c r="Z88" s="73"/>
      <c r="AA88" s="73">
        <v>36000</v>
      </c>
      <c r="AB88" s="73">
        <v>15000</v>
      </c>
      <c r="AC88" s="73">
        <v>30</v>
      </c>
      <c r="AD88" s="73"/>
      <c r="AE88" s="73" t="s">
        <v>16</v>
      </c>
      <c r="AF88" s="73"/>
      <c r="AG88" s="73" t="s">
        <v>381</v>
      </c>
      <c r="AH88" s="73" t="s">
        <v>382</v>
      </c>
      <c r="AI88" s="73" t="s">
        <v>51</v>
      </c>
      <c r="AJ88" s="73" t="s">
        <v>52</v>
      </c>
      <c r="AK88" s="73"/>
      <c r="AL88" s="73"/>
      <c r="AM88" s="74" t="s">
        <v>454</v>
      </c>
      <c r="AN88" s="74">
        <v>13011338072</v>
      </c>
      <c r="AO88" s="74"/>
      <c r="AP88" s="74"/>
      <c r="AQ88" s="74"/>
      <c r="AR88" s="74"/>
      <c r="AS88" s="74"/>
      <c r="AT88" s="74"/>
      <c r="AU88" s="74"/>
      <c r="AV88" s="74"/>
      <c r="AW88" s="74"/>
      <c r="AX88" s="74"/>
      <c r="AY88" s="74" t="s">
        <v>379</v>
      </c>
      <c r="AZ88" s="74" t="s">
        <v>1157</v>
      </c>
      <c r="BA88" s="73" t="s">
        <v>386</v>
      </c>
      <c r="BB88" s="73"/>
      <c r="BC88" s="73"/>
      <c r="BD88" s="73"/>
      <c r="BE88" s="74" t="str">
        <f t="shared" si="7"/>
        <v>办结</v>
      </c>
      <c r="BF88" s="74" t="s">
        <v>379</v>
      </c>
      <c r="BG88" s="74" t="s">
        <v>387</v>
      </c>
      <c r="BH88" s="74" t="s">
        <v>389</v>
      </c>
      <c r="BI88" s="74" t="s">
        <v>394</v>
      </c>
      <c r="BJ88" s="74"/>
      <c r="BK88" s="74"/>
      <c r="BL88" s="74" t="s">
        <v>394</v>
      </c>
      <c r="BM88" s="74"/>
      <c r="BN88" s="74"/>
      <c r="BO88" s="74" t="s">
        <v>379</v>
      </c>
      <c r="BP88" s="74" t="s">
        <v>387</v>
      </c>
      <c r="BQ88" s="74" t="s">
        <v>389</v>
      </c>
      <c r="BR88" s="74" t="s">
        <v>379</v>
      </c>
      <c r="BS88" s="74" t="s">
        <v>387</v>
      </c>
      <c r="BT88" s="74" t="s">
        <v>389</v>
      </c>
      <c r="BU88" s="74" t="s">
        <v>394</v>
      </c>
      <c r="BV88" s="74"/>
      <c r="BW88" s="74"/>
      <c r="BX88" s="74" t="s">
        <v>394</v>
      </c>
      <c r="BY88" s="74"/>
      <c r="BZ88" s="74"/>
      <c r="CA88" s="74" t="s">
        <v>394</v>
      </c>
      <c r="CB88" s="74"/>
      <c r="CC88" s="74"/>
      <c r="CD88" s="74" t="s">
        <v>394</v>
      </c>
      <c r="CE88" s="74"/>
      <c r="CF88" s="74"/>
      <c r="CG88" s="66" t="s">
        <v>386</v>
      </c>
      <c r="CM88" s="87">
        <f t="shared" si="14"/>
        <v>3.6</v>
      </c>
      <c r="CN88" s="87">
        <f t="shared" si="15"/>
        <v>1.5</v>
      </c>
    </row>
    <row r="89" s="66" customFormat="1" ht="77.1" hidden="1" customHeight="1" spans="1:92">
      <c r="A89" s="73">
        <v>83</v>
      </c>
      <c r="B89" s="73" t="s">
        <v>145</v>
      </c>
      <c r="C89" s="74" t="s">
        <v>557</v>
      </c>
      <c r="D89" s="74" t="s">
        <v>374</v>
      </c>
      <c r="E89" s="73" t="s">
        <v>1051</v>
      </c>
      <c r="F89" s="73" t="s">
        <v>595</v>
      </c>
      <c r="G89" s="73" t="s">
        <v>406</v>
      </c>
      <c r="H89" s="73" t="s">
        <v>133</v>
      </c>
      <c r="I89" s="73">
        <v>202105</v>
      </c>
      <c r="J89" s="73">
        <v>202404</v>
      </c>
      <c r="K89" s="73">
        <v>202510</v>
      </c>
      <c r="L89" s="73" t="s">
        <v>14</v>
      </c>
      <c r="M89" s="73"/>
      <c r="N89" s="73"/>
      <c r="O89" s="73"/>
      <c r="P89" s="73" t="s">
        <v>433</v>
      </c>
      <c r="Q89" s="73" t="s">
        <v>574</v>
      </c>
      <c r="R89" s="73" t="s">
        <v>379</v>
      </c>
      <c r="S89" s="73" t="s">
        <v>427</v>
      </c>
      <c r="T89" s="73" t="s">
        <v>493</v>
      </c>
      <c r="U89" s="73" t="s">
        <v>379</v>
      </c>
      <c r="V89" s="73" t="s">
        <v>386</v>
      </c>
      <c r="W89" s="73"/>
      <c r="X89" s="73" t="s">
        <v>15</v>
      </c>
      <c r="Y89" s="73"/>
      <c r="Z89" s="73"/>
      <c r="AA89" s="73">
        <v>30000</v>
      </c>
      <c r="AB89" s="73">
        <v>15000</v>
      </c>
      <c r="AC89" s="73">
        <v>3</v>
      </c>
      <c r="AD89" s="73"/>
      <c r="AE89" s="73" t="s">
        <v>129</v>
      </c>
      <c r="AF89" s="73"/>
      <c r="AG89" s="73" t="s">
        <v>559</v>
      </c>
      <c r="AH89" s="73" t="s">
        <v>560</v>
      </c>
      <c r="AI89" s="73" t="s">
        <v>146</v>
      </c>
      <c r="AJ89" s="73" t="s">
        <v>147</v>
      </c>
      <c r="AK89" s="73"/>
      <c r="AL89" s="73"/>
      <c r="AM89" s="74" t="s">
        <v>575</v>
      </c>
      <c r="AN89" s="74">
        <v>17678032434</v>
      </c>
      <c r="AO89" s="74">
        <v>30</v>
      </c>
      <c r="AP89" s="74"/>
      <c r="AQ89" s="74"/>
      <c r="AR89" s="74"/>
      <c r="AS89" s="74"/>
      <c r="AT89" s="74"/>
      <c r="AU89" s="83" t="s">
        <v>379</v>
      </c>
      <c r="AV89" s="83" t="s">
        <v>379</v>
      </c>
      <c r="AW89" s="83" t="s">
        <v>576</v>
      </c>
      <c r="AX89" s="83" t="s">
        <v>379</v>
      </c>
      <c r="AY89" s="83" t="s">
        <v>386</v>
      </c>
      <c r="AZ89" s="74" t="s">
        <v>1158</v>
      </c>
      <c r="BA89" s="73" t="s">
        <v>386</v>
      </c>
      <c r="BB89" s="85"/>
      <c r="BC89" s="85"/>
      <c r="BD89" s="73"/>
      <c r="BE89" s="74" t="str">
        <f t="shared" si="7"/>
        <v/>
      </c>
      <c r="BF89" s="74" t="s">
        <v>379</v>
      </c>
      <c r="BG89" s="74" t="s">
        <v>387</v>
      </c>
      <c r="BH89" s="74" t="s">
        <v>573</v>
      </c>
      <c r="BI89" s="74" t="s">
        <v>394</v>
      </c>
      <c r="BJ89" s="74"/>
      <c r="BK89" s="74"/>
      <c r="BL89" s="74" t="s">
        <v>379</v>
      </c>
      <c r="BM89" s="74"/>
      <c r="BN89" s="74"/>
      <c r="BO89" s="74" t="s">
        <v>386</v>
      </c>
      <c r="BP89" s="74" t="s">
        <v>387</v>
      </c>
      <c r="BQ89" s="74" t="s">
        <v>573</v>
      </c>
      <c r="BR89" s="74" t="s">
        <v>386</v>
      </c>
      <c r="BS89" s="74" t="s">
        <v>387</v>
      </c>
      <c r="BT89" s="74" t="s">
        <v>573</v>
      </c>
      <c r="BU89" s="74" t="s">
        <v>394</v>
      </c>
      <c r="BV89" s="74"/>
      <c r="BW89" s="74"/>
      <c r="BX89" s="74" t="s">
        <v>394</v>
      </c>
      <c r="BY89" s="74"/>
      <c r="BZ89" s="74"/>
      <c r="CA89" s="74" t="s">
        <v>394</v>
      </c>
      <c r="CB89" s="74"/>
      <c r="CC89" s="74"/>
      <c r="CD89" s="74" t="s">
        <v>394</v>
      </c>
      <c r="CE89" s="74"/>
      <c r="CF89" s="74"/>
      <c r="CG89" s="112" t="s">
        <v>386</v>
      </c>
      <c r="CH89" s="112"/>
      <c r="CI89" s="112"/>
      <c r="CJ89" s="112"/>
      <c r="CK89" s="112"/>
      <c r="CM89" s="87">
        <f t="shared" si="14"/>
        <v>3</v>
      </c>
      <c r="CN89" s="87">
        <f t="shared" si="15"/>
        <v>1.5</v>
      </c>
    </row>
    <row r="90" s="66" customFormat="1" ht="77.1" hidden="1" customHeight="1" spans="1:89">
      <c r="A90" s="73">
        <v>84</v>
      </c>
      <c r="B90" s="73" t="s">
        <v>155</v>
      </c>
      <c r="C90" s="73"/>
      <c r="D90" s="74" t="s">
        <v>374</v>
      </c>
      <c r="E90" s="73"/>
      <c r="F90" s="73" t="s">
        <v>503</v>
      </c>
      <c r="G90" s="73" t="s">
        <v>406</v>
      </c>
      <c r="H90" s="73">
        <v>2024</v>
      </c>
      <c r="I90" s="73"/>
      <c r="J90" s="73"/>
      <c r="K90" s="73">
        <v>202412</v>
      </c>
      <c r="L90" s="73" t="s">
        <v>14</v>
      </c>
      <c r="M90" s="73"/>
      <c r="N90" s="73"/>
      <c r="O90" s="73"/>
      <c r="P90" s="73" t="s">
        <v>377</v>
      </c>
      <c r="Q90" s="73" t="s">
        <v>378</v>
      </c>
      <c r="R90" s="73" t="s">
        <v>379</v>
      </c>
      <c r="S90" s="73"/>
      <c r="T90" s="74"/>
      <c r="U90" s="73" t="s">
        <v>379</v>
      </c>
      <c r="V90" s="73" t="s">
        <v>386</v>
      </c>
      <c r="W90" s="73"/>
      <c r="X90" s="73" t="s">
        <v>15</v>
      </c>
      <c r="Y90" s="73"/>
      <c r="Z90" s="73"/>
      <c r="AA90" s="73">
        <v>15000</v>
      </c>
      <c r="AB90" s="73">
        <v>15000</v>
      </c>
      <c r="AC90" s="73" t="s">
        <v>447</v>
      </c>
      <c r="AD90" s="73"/>
      <c r="AE90" s="73" t="s">
        <v>129</v>
      </c>
      <c r="AF90" s="73"/>
      <c r="AG90" s="73" t="s">
        <v>381</v>
      </c>
      <c r="AH90" s="73"/>
      <c r="AI90" s="73" t="s">
        <v>156</v>
      </c>
      <c r="AJ90" s="73" t="s">
        <v>157</v>
      </c>
      <c r="AK90" s="73"/>
      <c r="AL90" s="73"/>
      <c r="AM90" s="73"/>
      <c r="AN90" s="73"/>
      <c r="AO90" s="73"/>
      <c r="AP90" s="73"/>
      <c r="AQ90" s="73"/>
      <c r="AR90" s="74"/>
      <c r="AS90" s="74"/>
      <c r="AT90" s="73"/>
      <c r="AU90" s="83"/>
      <c r="AV90" s="83"/>
      <c r="AW90" s="83" t="s">
        <v>605</v>
      </c>
      <c r="AX90" s="83"/>
      <c r="AY90" s="83" t="s">
        <v>379</v>
      </c>
      <c r="AZ90" s="83" t="s">
        <v>1159</v>
      </c>
      <c r="BA90" s="73" t="s">
        <v>386</v>
      </c>
      <c r="BB90" s="73"/>
      <c r="BC90" s="73"/>
      <c r="BD90" s="73"/>
      <c r="BE90" s="74" t="str">
        <f t="shared" si="7"/>
        <v>办结</v>
      </c>
      <c r="BF90" s="73" t="s">
        <v>379</v>
      </c>
      <c r="BG90" s="73"/>
      <c r="BH90" s="73"/>
      <c r="BI90" s="74" t="s">
        <v>394</v>
      </c>
      <c r="BJ90" s="73"/>
      <c r="BK90" s="73"/>
      <c r="BL90" s="74" t="s">
        <v>394</v>
      </c>
      <c r="BM90" s="73"/>
      <c r="BN90" s="73"/>
      <c r="BO90" s="74" t="s">
        <v>394</v>
      </c>
      <c r="BP90" s="73"/>
      <c r="BQ90" s="73"/>
      <c r="BR90" s="74" t="s">
        <v>394</v>
      </c>
      <c r="BS90" s="73"/>
      <c r="BT90" s="73"/>
      <c r="BU90" s="74" t="s">
        <v>394</v>
      </c>
      <c r="BV90" s="73"/>
      <c r="BW90" s="73"/>
      <c r="BX90" s="74" t="s">
        <v>394</v>
      </c>
      <c r="BY90" s="73"/>
      <c r="BZ90" s="73"/>
      <c r="CA90" s="74" t="s">
        <v>394</v>
      </c>
      <c r="CB90" s="73"/>
      <c r="CC90" s="73"/>
      <c r="CD90" s="74" t="s">
        <v>394</v>
      </c>
      <c r="CE90" s="73"/>
      <c r="CF90" s="73"/>
      <c r="CG90" s="88"/>
      <c r="CH90" s="88"/>
      <c r="CI90" s="88"/>
      <c r="CJ90" s="88"/>
      <c r="CK90" s="88"/>
    </row>
    <row r="91" s="66" customFormat="1" ht="77.1" hidden="1" customHeight="1" spans="1:89">
      <c r="A91" s="73">
        <v>85</v>
      </c>
      <c r="B91" s="73" t="s">
        <v>1039</v>
      </c>
      <c r="C91" s="73"/>
      <c r="D91" s="74" t="s">
        <v>374</v>
      </c>
      <c r="E91" s="73"/>
      <c r="F91" s="73" t="s">
        <v>503</v>
      </c>
      <c r="G91" s="73" t="s">
        <v>406</v>
      </c>
      <c r="H91" s="73" t="s">
        <v>133</v>
      </c>
      <c r="I91" s="73"/>
      <c r="J91" s="73">
        <v>202403</v>
      </c>
      <c r="K91" s="73">
        <v>202512</v>
      </c>
      <c r="L91" s="73" t="s">
        <v>14</v>
      </c>
      <c r="M91" s="73"/>
      <c r="N91" s="73"/>
      <c r="O91" s="73"/>
      <c r="P91" s="73" t="s">
        <v>377</v>
      </c>
      <c r="Q91" s="73" t="s">
        <v>378</v>
      </c>
      <c r="R91" s="73" t="s">
        <v>379</v>
      </c>
      <c r="S91" s="73" t="s">
        <v>427</v>
      </c>
      <c r="T91" s="73" t="s">
        <v>380</v>
      </c>
      <c r="U91" s="73" t="s">
        <v>379</v>
      </c>
      <c r="V91" s="73" t="s">
        <v>386</v>
      </c>
      <c r="W91" s="73"/>
      <c r="X91" s="73" t="s">
        <v>15</v>
      </c>
      <c r="Y91" s="73"/>
      <c r="Z91" s="73"/>
      <c r="AA91" s="73">
        <v>13000</v>
      </c>
      <c r="AB91" s="73">
        <v>11000</v>
      </c>
      <c r="AC91" s="73">
        <v>4</v>
      </c>
      <c r="AD91" s="73"/>
      <c r="AE91" s="73" t="s">
        <v>129</v>
      </c>
      <c r="AF91" s="73"/>
      <c r="AG91" s="73" t="s">
        <v>381</v>
      </c>
      <c r="AH91" s="73"/>
      <c r="AI91" s="73" t="s">
        <v>159</v>
      </c>
      <c r="AJ91" s="73" t="s">
        <v>160</v>
      </c>
      <c r="AK91" s="73"/>
      <c r="AL91" s="73"/>
      <c r="AM91" s="73" t="s">
        <v>758</v>
      </c>
      <c r="AN91" s="73">
        <v>18647215534</v>
      </c>
      <c r="AO91" s="73"/>
      <c r="AP91" s="73"/>
      <c r="AQ91" s="73"/>
      <c r="AR91" s="74"/>
      <c r="AS91" s="74"/>
      <c r="AT91" s="73"/>
      <c r="AU91" s="83" t="s">
        <v>379</v>
      </c>
      <c r="AV91" s="83" t="s">
        <v>379</v>
      </c>
      <c r="AW91" s="83" t="s">
        <v>759</v>
      </c>
      <c r="AX91" s="83"/>
      <c r="AY91" s="83" t="s">
        <v>379</v>
      </c>
      <c r="AZ91" s="83" t="s">
        <v>1160</v>
      </c>
      <c r="BA91" s="73" t="s">
        <v>386</v>
      </c>
      <c r="BB91" s="73"/>
      <c r="BC91" s="73"/>
      <c r="BD91" s="73"/>
      <c r="BE91" s="74" t="str">
        <f t="shared" si="7"/>
        <v/>
      </c>
      <c r="BF91" s="73" t="s">
        <v>379</v>
      </c>
      <c r="BG91" s="73"/>
      <c r="BH91" s="73"/>
      <c r="BI91" s="74" t="s">
        <v>394</v>
      </c>
      <c r="BJ91" s="73"/>
      <c r="BK91" s="73"/>
      <c r="BL91" s="74" t="s">
        <v>394</v>
      </c>
      <c r="BM91" s="73"/>
      <c r="BN91" s="73"/>
      <c r="BO91" s="73" t="s">
        <v>386</v>
      </c>
      <c r="BP91" s="73"/>
      <c r="BQ91" s="73"/>
      <c r="BR91" s="73" t="s">
        <v>386</v>
      </c>
      <c r="BS91" s="73"/>
      <c r="BT91" s="73"/>
      <c r="BU91" s="74" t="s">
        <v>394</v>
      </c>
      <c r="BV91" s="73"/>
      <c r="BW91" s="73"/>
      <c r="BX91" s="74" t="s">
        <v>394</v>
      </c>
      <c r="BY91" s="73"/>
      <c r="BZ91" s="73"/>
      <c r="CA91" s="74" t="s">
        <v>394</v>
      </c>
      <c r="CB91" s="73"/>
      <c r="CC91" s="73"/>
      <c r="CD91" s="74" t="s">
        <v>394</v>
      </c>
      <c r="CE91" s="73"/>
      <c r="CF91" s="73"/>
      <c r="CG91" s="88"/>
      <c r="CH91" s="88"/>
      <c r="CI91" s="88"/>
      <c r="CJ91" s="88"/>
      <c r="CK91" s="88"/>
    </row>
    <row r="92" s="66" customFormat="1" ht="77.1" hidden="1" customHeight="1" spans="1:92">
      <c r="A92" s="73">
        <v>86</v>
      </c>
      <c r="B92" s="73" t="s">
        <v>62</v>
      </c>
      <c r="C92" s="74" t="s">
        <v>472</v>
      </c>
      <c r="D92" s="74" t="s">
        <v>374</v>
      </c>
      <c r="E92" s="73" t="s">
        <v>1051</v>
      </c>
      <c r="F92" s="73" t="s">
        <v>755</v>
      </c>
      <c r="G92" s="73" t="s">
        <v>406</v>
      </c>
      <c r="H92" s="73" t="s">
        <v>13</v>
      </c>
      <c r="I92" s="73">
        <v>202303</v>
      </c>
      <c r="J92" s="73">
        <v>202401</v>
      </c>
      <c r="K92" s="73">
        <v>202406</v>
      </c>
      <c r="L92" s="73" t="s">
        <v>14</v>
      </c>
      <c r="M92" s="73"/>
      <c r="N92" s="73"/>
      <c r="O92" s="73" t="s">
        <v>379</v>
      </c>
      <c r="P92" s="73" t="s">
        <v>377</v>
      </c>
      <c r="Q92" s="73" t="s">
        <v>378</v>
      </c>
      <c r="R92" s="73" t="s">
        <v>379</v>
      </c>
      <c r="S92" s="73"/>
      <c r="T92" s="73" t="s">
        <v>380</v>
      </c>
      <c r="U92" s="73" t="s">
        <v>379</v>
      </c>
      <c r="V92" s="73" t="s">
        <v>379</v>
      </c>
      <c r="W92" s="73"/>
      <c r="X92" s="73" t="s">
        <v>15</v>
      </c>
      <c r="Y92" s="73"/>
      <c r="Z92" s="73"/>
      <c r="AA92" s="73">
        <v>23553</v>
      </c>
      <c r="AB92" s="73">
        <v>10000</v>
      </c>
      <c r="AC92" s="73" t="s">
        <v>447</v>
      </c>
      <c r="AD92" s="73"/>
      <c r="AE92" s="73" t="s">
        <v>16</v>
      </c>
      <c r="AF92" s="73"/>
      <c r="AG92" s="73" t="s">
        <v>381</v>
      </c>
      <c r="AH92" s="73" t="s">
        <v>382</v>
      </c>
      <c r="AI92" s="73" t="s">
        <v>63</v>
      </c>
      <c r="AJ92" s="73" t="s">
        <v>64</v>
      </c>
      <c r="AK92" s="73"/>
      <c r="AL92" s="73"/>
      <c r="AM92" s="74" t="s">
        <v>474</v>
      </c>
      <c r="AN92" s="74">
        <v>13664738187</v>
      </c>
      <c r="AO92" s="74"/>
      <c r="AP92" s="74"/>
      <c r="AQ92" s="74"/>
      <c r="AR92" s="74"/>
      <c r="AS92" s="74"/>
      <c r="AT92" s="74"/>
      <c r="AU92" s="74"/>
      <c r="AV92" s="74"/>
      <c r="AW92" s="74"/>
      <c r="AX92" s="74"/>
      <c r="AY92" s="74" t="s">
        <v>379</v>
      </c>
      <c r="AZ92" s="74" t="s">
        <v>1161</v>
      </c>
      <c r="BA92" s="73" t="s">
        <v>386</v>
      </c>
      <c r="BB92" s="73"/>
      <c r="BC92" s="73"/>
      <c r="BD92" s="73"/>
      <c r="BE92" s="74" t="str">
        <f t="shared" si="7"/>
        <v>办结</v>
      </c>
      <c r="BF92" s="74" t="s">
        <v>379</v>
      </c>
      <c r="BG92" s="74" t="s">
        <v>387</v>
      </c>
      <c r="BH92" s="74" t="s">
        <v>389</v>
      </c>
      <c r="BI92" s="74" t="s">
        <v>394</v>
      </c>
      <c r="BJ92" s="74"/>
      <c r="BK92" s="74"/>
      <c r="BL92" s="74" t="s">
        <v>394</v>
      </c>
      <c r="BM92" s="74"/>
      <c r="BN92" s="74"/>
      <c r="BO92" s="74" t="s">
        <v>394</v>
      </c>
      <c r="BP92" s="74"/>
      <c r="BQ92" s="74"/>
      <c r="BR92" s="74" t="s">
        <v>379</v>
      </c>
      <c r="BS92" s="74" t="s">
        <v>387</v>
      </c>
      <c r="BT92" s="74" t="s">
        <v>389</v>
      </c>
      <c r="BU92" s="74" t="s">
        <v>394</v>
      </c>
      <c r="BV92" s="74"/>
      <c r="BW92" s="74"/>
      <c r="BX92" s="74" t="s">
        <v>394</v>
      </c>
      <c r="BY92" s="74"/>
      <c r="BZ92" s="74"/>
      <c r="CA92" s="74" t="s">
        <v>394</v>
      </c>
      <c r="CB92" s="74"/>
      <c r="CC92" s="74"/>
      <c r="CD92" s="74" t="s">
        <v>394</v>
      </c>
      <c r="CE92" s="74"/>
      <c r="CF92" s="74"/>
      <c r="CG92" s="66" t="s">
        <v>386</v>
      </c>
      <c r="CM92" s="87">
        <f t="shared" ref="CM92:CM94" si="16">AA92/10000</f>
        <v>2.3553</v>
      </c>
      <c r="CN92" s="87">
        <f t="shared" ref="CN92:CN94" si="17">AB92/10000</f>
        <v>1</v>
      </c>
    </row>
    <row r="93" s="66" customFormat="1" ht="77.1" hidden="1" customHeight="1" spans="1:92">
      <c r="A93" s="73">
        <v>87</v>
      </c>
      <c r="B93" s="73" t="s">
        <v>72</v>
      </c>
      <c r="C93" s="73" t="s">
        <v>489</v>
      </c>
      <c r="D93" s="74" t="s">
        <v>374</v>
      </c>
      <c r="E93" s="73" t="s">
        <v>1059</v>
      </c>
      <c r="F93" s="73" t="s">
        <v>920</v>
      </c>
      <c r="G93" s="73" t="s">
        <v>406</v>
      </c>
      <c r="H93" s="73" t="s">
        <v>13</v>
      </c>
      <c r="I93" s="73">
        <v>202306</v>
      </c>
      <c r="J93" s="74">
        <v>202403</v>
      </c>
      <c r="K93" s="73">
        <v>202406</v>
      </c>
      <c r="L93" s="73" t="s">
        <v>14</v>
      </c>
      <c r="M93" s="73"/>
      <c r="N93" s="73"/>
      <c r="O93" s="73"/>
      <c r="P93" s="73" t="s">
        <v>377</v>
      </c>
      <c r="Q93" s="73" t="s">
        <v>378</v>
      </c>
      <c r="R93" s="73" t="s">
        <v>379</v>
      </c>
      <c r="S93" s="73" t="s">
        <v>492</v>
      </c>
      <c r="T93" s="73" t="s">
        <v>493</v>
      </c>
      <c r="U93" s="73" t="s">
        <v>379</v>
      </c>
      <c r="V93" s="73" t="s">
        <v>379</v>
      </c>
      <c r="W93" s="73"/>
      <c r="X93" s="73" t="s">
        <v>15</v>
      </c>
      <c r="Y93" s="73"/>
      <c r="Z93" s="73"/>
      <c r="AA93" s="73">
        <v>20600</v>
      </c>
      <c r="AB93" s="73">
        <v>10000</v>
      </c>
      <c r="AC93" s="73">
        <v>9</v>
      </c>
      <c r="AD93" s="73" t="s">
        <v>494</v>
      </c>
      <c r="AE93" s="73" t="s">
        <v>16</v>
      </c>
      <c r="AF93" s="73" t="s">
        <v>495</v>
      </c>
      <c r="AG93" s="73" t="s">
        <v>381</v>
      </c>
      <c r="AH93" s="73" t="s">
        <v>382</v>
      </c>
      <c r="AI93" s="73" t="s">
        <v>73</v>
      </c>
      <c r="AJ93" s="73" t="s">
        <v>74</v>
      </c>
      <c r="AK93" s="73" t="s">
        <v>496</v>
      </c>
      <c r="AL93" s="73">
        <v>13789526999</v>
      </c>
      <c r="AM93" s="73" t="s">
        <v>497</v>
      </c>
      <c r="AN93" s="74">
        <v>13088566668</v>
      </c>
      <c r="AO93" s="74">
        <v>25</v>
      </c>
      <c r="AP93" s="74"/>
      <c r="AQ93" s="74"/>
      <c r="AR93" s="74"/>
      <c r="AS93" s="74"/>
      <c r="AT93" s="74"/>
      <c r="AU93" s="74"/>
      <c r="AV93" s="74"/>
      <c r="AW93" s="74"/>
      <c r="AX93" s="74"/>
      <c r="AY93" s="74" t="s">
        <v>379</v>
      </c>
      <c r="AZ93" s="74" t="s">
        <v>1162</v>
      </c>
      <c r="BA93" s="73" t="s">
        <v>386</v>
      </c>
      <c r="BB93" s="73"/>
      <c r="BC93" s="73"/>
      <c r="BD93" s="73"/>
      <c r="BE93" s="74" t="str">
        <f t="shared" si="7"/>
        <v>办结</v>
      </c>
      <c r="BF93" s="74" t="s">
        <v>379</v>
      </c>
      <c r="BG93" s="74" t="s">
        <v>387</v>
      </c>
      <c r="BH93" s="74" t="s">
        <v>389</v>
      </c>
      <c r="BI93" s="74" t="s">
        <v>379</v>
      </c>
      <c r="BJ93" s="74" t="s">
        <v>388</v>
      </c>
      <c r="BK93" s="74" t="s">
        <v>389</v>
      </c>
      <c r="BL93" s="74" t="s">
        <v>379</v>
      </c>
      <c r="BM93" s="74" t="s">
        <v>388</v>
      </c>
      <c r="BN93" s="74" t="s">
        <v>389</v>
      </c>
      <c r="BO93" s="74" t="s">
        <v>379</v>
      </c>
      <c r="BP93" s="74" t="s">
        <v>387</v>
      </c>
      <c r="BQ93" s="74" t="s">
        <v>389</v>
      </c>
      <c r="BR93" s="74" t="s">
        <v>379</v>
      </c>
      <c r="BS93" s="74" t="s">
        <v>387</v>
      </c>
      <c r="BT93" s="74" t="s">
        <v>389</v>
      </c>
      <c r="BU93" s="74" t="s">
        <v>394</v>
      </c>
      <c r="BV93" s="74"/>
      <c r="BW93" s="74"/>
      <c r="BX93" s="74" t="s">
        <v>394</v>
      </c>
      <c r="BY93" s="74"/>
      <c r="BZ93" s="74"/>
      <c r="CA93" s="74" t="s">
        <v>394</v>
      </c>
      <c r="CB93" s="74"/>
      <c r="CC93" s="74"/>
      <c r="CD93" s="74" t="s">
        <v>394</v>
      </c>
      <c r="CE93" s="74"/>
      <c r="CF93" s="74"/>
      <c r="CM93" s="87">
        <f t="shared" si="16"/>
        <v>2.06</v>
      </c>
      <c r="CN93" s="87">
        <f t="shared" si="17"/>
        <v>1</v>
      </c>
    </row>
    <row r="94" s="66" customFormat="1" ht="77.1" hidden="1" customHeight="1" spans="1:92">
      <c r="A94" s="73">
        <v>88</v>
      </c>
      <c r="B94" s="73" t="s">
        <v>148</v>
      </c>
      <c r="C94" s="73" t="s">
        <v>580</v>
      </c>
      <c r="D94" s="74" t="s">
        <v>374</v>
      </c>
      <c r="E94" s="73"/>
      <c r="F94" s="73" t="s">
        <v>414</v>
      </c>
      <c r="G94" s="73" t="s">
        <v>406</v>
      </c>
      <c r="H94" s="73" t="s">
        <v>133</v>
      </c>
      <c r="I94" s="73"/>
      <c r="J94" s="73">
        <v>202405</v>
      </c>
      <c r="K94" s="73">
        <v>202512</v>
      </c>
      <c r="L94" s="73" t="s">
        <v>14</v>
      </c>
      <c r="M94" s="73"/>
      <c r="N94" s="73"/>
      <c r="O94" s="73"/>
      <c r="P94" s="73" t="s">
        <v>377</v>
      </c>
      <c r="Q94" s="73" t="s">
        <v>378</v>
      </c>
      <c r="R94" s="73" t="s">
        <v>379</v>
      </c>
      <c r="S94" s="73"/>
      <c r="T94" s="73" t="s">
        <v>380</v>
      </c>
      <c r="U94" s="73" t="s">
        <v>379</v>
      </c>
      <c r="V94" s="73" t="s">
        <v>386</v>
      </c>
      <c r="W94" s="73"/>
      <c r="X94" s="73" t="s">
        <v>15</v>
      </c>
      <c r="Y94" s="73"/>
      <c r="Z94" s="73"/>
      <c r="AA94" s="73">
        <v>20000</v>
      </c>
      <c r="AB94" s="73">
        <v>10000</v>
      </c>
      <c r="AC94" s="73" t="s">
        <v>447</v>
      </c>
      <c r="AD94" s="73"/>
      <c r="AE94" s="73" t="s">
        <v>129</v>
      </c>
      <c r="AF94" s="73"/>
      <c r="AG94" s="73" t="s">
        <v>559</v>
      </c>
      <c r="AH94" s="73" t="s">
        <v>382</v>
      </c>
      <c r="AI94" s="73" t="s">
        <v>149</v>
      </c>
      <c r="AJ94" s="73" t="s">
        <v>144</v>
      </c>
      <c r="AK94" s="73"/>
      <c r="AL94" s="73"/>
      <c r="AM94" s="73" t="s">
        <v>582</v>
      </c>
      <c r="AN94" s="73">
        <v>17372739449</v>
      </c>
      <c r="AO94" s="73">
        <v>69</v>
      </c>
      <c r="AP94" s="73"/>
      <c r="AQ94" s="73"/>
      <c r="AR94" s="74"/>
      <c r="AS94" s="74"/>
      <c r="AT94" s="73"/>
      <c r="AU94" s="83"/>
      <c r="AV94" s="83"/>
      <c r="AW94" s="83" t="s">
        <v>583</v>
      </c>
      <c r="AX94" s="83" t="s">
        <v>379</v>
      </c>
      <c r="AY94" s="83" t="s">
        <v>386</v>
      </c>
      <c r="AZ94" s="74" t="s">
        <v>1163</v>
      </c>
      <c r="BA94" s="73" t="s">
        <v>386</v>
      </c>
      <c r="BB94" s="73"/>
      <c r="BC94" s="73"/>
      <c r="BD94" s="73"/>
      <c r="BE94" s="74" t="str">
        <f t="shared" si="7"/>
        <v>办结</v>
      </c>
      <c r="BF94" s="73" t="s">
        <v>379</v>
      </c>
      <c r="BG94" s="73" t="s">
        <v>387</v>
      </c>
      <c r="BH94" s="73" t="s">
        <v>573</v>
      </c>
      <c r="BI94" s="73" t="str">
        <f>BL94</f>
        <v>是</v>
      </c>
      <c r="BJ94" s="73" t="s">
        <v>388</v>
      </c>
      <c r="BK94" s="73" t="s">
        <v>573</v>
      </c>
      <c r="BL94" s="73" t="s">
        <v>379</v>
      </c>
      <c r="BM94" s="73" t="s">
        <v>388</v>
      </c>
      <c r="BN94" s="73" t="s">
        <v>573</v>
      </c>
      <c r="BO94" s="73" t="s">
        <v>394</v>
      </c>
      <c r="BP94" s="73" t="s">
        <v>387</v>
      </c>
      <c r="BQ94" s="73" t="s">
        <v>573</v>
      </c>
      <c r="BR94" s="73" t="s">
        <v>394</v>
      </c>
      <c r="BS94" s="73" t="s">
        <v>387</v>
      </c>
      <c r="BT94" s="73" t="s">
        <v>573</v>
      </c>
      <c r="BU94" s="73" t="s">
        <v>394</v>
      </c>
      <c r="BV94" s="73"/>
      <c r="BW94" s="73"/>
      <c r="BX94" s="73" t="s">
        <v>394</v>
      </c>
      <c r="BY94" s="73"/>
      <c r="BZ94" s="73"/>
      <c r="CA94" s="73" t="s">
        <v>394</v>
      </c>
      <c r="CB94" s="73"/>
      <c r="CC94" s="73"/>
      <c r="CD94" s="73" t="s">
        <v>394</v>
      </c>
      <c r="CE94" s="73"/>
      <c r="CF94" s="73"/>
      <c r="CG94" s="111" t="s">
        <v>586</v>
      </c>
      <c r="CH94" s="88"/>
      <c r="CI94" s="88"/>
      <c r="CJ94" s="88"/>
      <c r="CK94" s="88"/>
      <c r="CM94" s="87">
        <f t="shared" si="16"/>
        <v>2</v>
      </c>
      <c r="CN94" s="87">
        <f t="shared" si="17"/>
        <v>1</v>
      </c>
    </row>
    <row r="95" s="66" customFormat="1" ht="77.1" hidden="1" customHeight="1" spans="1:85">
      <c r="A95" s="73">
        <v>89</v>
      </c>
      <c r="B95" s="73" t="s">
        <v>98</v>
      </c>
      <c r="C95" s="74" t="s">
        <v>515</v>
      </c>
      <c r="D95" s="74" t="s">
        <v>374</v>
      </c>
      <c r="E95" s="73" t="s">
        <v>1051</v>
      </c>
      <c r="F95" s="73" t="s">
        <v>414</v>
      </c>
      <c r="G95" s="73" t="s">
        <v>406</v>
      </c>
      <c r="H95" s="73" t="s">
        <v>13</v>
      </c>
      <c r="I95" s="73">
        <v>202304</v>
      </c>
      <c r="J95" s="73">
        <v>202404</v>
      </c>
      <c r="K95" s="73">
        <v>202407</v>
      </c>
      <c r="L95" s="74" t="s">
        <v>95</v>
      </c>
      <c r="M95" s="74"/>
      <c r="N95" s="74"/>
      <c r="O95" s="74"/>
      <c r="P95" s="74" t="s">
        <v>510</v>
      </c>
      <c r="Q95" s="74"/>
      <c r="R95" s="74"/>
      <c r="S95" s="74"/>
      <c r="T95" s="74" t="s">
        <v>510</v>
      </c>
      <c r="U95" s="74"/>
      <c r="V95" s="73" t="s">
        <v>379</v>
      </c>
      <c r="W95" s="74"/>
      <c r="X95" s="73" t="s">
        <v>69</v>
      </c>
      <c r="Y95" s="73"/>
      <c r="Z95" s="73"/>
      <c r="AA95" s="73">
        <v>14839.82</v>
      </c>
      <c r="AB95" s="73">
        <v>8000</v>
      </c>
      <c r="AC95" s="73" t="s">
        <v>447</v>
      </c>
      <c r="AD95" s="73"/>
      <c r="AE95" s="73" t="s">
        <v>16</v>
      </c>
      <c r="AF95" s="73"/>
      <c r="AG95" s="73" t="s">
        <v>381</v>
      </c>
      <c r="AH95" s="73" t="s">
        <v>382</v>
      </c>
      <c r="AI95" s="73" t="s">
        <v>99</v>
      </c>
      <c r="AJ95" s="73" t="s">
        <v>100</v>
      </c>
      <c r="AK95" s="73"/>
      <c r="AL95" s="73"/>
      <c r="AM95" s="74" t="s">
        <v>516</v>
      </c>
      <c r="AN95" s="74">
        <v>18686145011</v>
      </c>
      <c r="AO95" s="74">
        <v>0</v>
      </c>
      <c r="AP95" s="74"/>
      <c r="AQ95" s="74"/>
      <c r="AR95" s="74"/>
      <c r="AS95" s="74"/>
      <c r="AT95" s="74"/>
      <c r="AU95" s="74"/>
      <c r="AV95" s="74"/>
      <c r="AW95" s="74"/>
      <c r="AX95" s="74"/>
      <c r="AY95" s="74" t="s">
        <v>379</v>
      </c>
      <c r="AZ95" s="74" t="s">
        <v>1164</v>
      </c>
      <c r="BA95" s="73" t="s">
        <v>386</v>
      </c>
      <c r="BB95" s="73"/>
      <c r="BC95" s="73"/>
      <c r="BD95" s="73"/>
      <c r="BE95" s="74" t="str">
        <f t="shared" si="7"/>
        <v>办结</v>
      </c>
      <c r="BF95" s="74" t="s">
        <v>379</v>
      </c>
      <c r="BG95" s="74" t="s">
        <v>387</v>
      </c>
      <c r="BH95" s="74" t="s">
        <v>389</v>
      </c>
      <c r="BI95" s="74" t="s">
        <v>394</v>
      </c>
      <c r="BJ95" s="74"/>
      <c r="BK95" s="74"/>
      <c r="BL95" s="74" t="s">
        <v>394</v>
      </c>
      <c r="BM95" s="74"/>
      <c r="BN95" s="74"/>
      <c r="BO95" s="74" t="s">
        <v>379</v>
      </c>
      <c r="BP95" s="74" t="s">
        <v>387</v>
      </c>
      <c r="BQ95" s="74" t="s">
        <v>389</v>
      </c>
      <c r="BR95" s="74" t="s">
        <v>379</v>
      </c>
      <c r="BS95" s="74" t="s">
        <v>387</v>
      </c>
      <c r="BT95" s="74" t="s">
        <v>389</v>
      </c>
      <c r="BU95" s="74" t="s">
        <v>394</v>
      </c>
      <c r="BV95" s="74"/>
      <c r="BW95" s="74"/>
      <c r="BX95" s="74" t="s">
        <v>394</v>
      </c>
      <c r="BY95" s="74"/>
      <c r="BZ95" s="74"/>
      <c r="CA95" s="74" t="s">
        <v>394</v>
      </c>
      <c r="CB95" s="74"/>
      <c r="CC95" s="74"/>
      <c r="CD95" s="74" t="s">
        <v>394</v>
      </c>
      <c r="CE95" s="74"/>
      <c r="CF95" s="74"/>
      <c r="CG95" s="112" t="s">
        <v>386</v>
      </c>
    </row>
    <row r="96" s="66" customFormat="1" ht="77.1" hidden="1" customHeight="1" spans="1:85">
      <c r="A96" s="73">
        <v>90</v>
      </c>
      <c r="B96" s="73" t="s">
        <v>91</v>
      </c>
      <c r="C96" s="74" t="s">
        <v>921</v>
      </c>
      <c r="D96" s="74" t="s">
        <v>374</v>
      </c>
      <c r="E96" s="73" t="s">
        <v>1051</v>
      </c>
      <c r="F96" s="73" t="s">
        <v>503</v>
      </c>
      <c r="G96" s="73" t="s">
        <v>406</v>
      </c>
      <c r="H96" s="73" t="s">
        <v>20</v>
      </c>
      <c r="I96" s="73">
        <v>202303</v>
      </c>
      <c r="J96" s="73">
        <v>202403</v>
      </c>
      <c r="K96" s="73">
        <v>202510</v>
      </c>
      <c r="L96" s="73" t="s">
        <v>14</v>
      </c>
      <c r="M96" s="73"/>
      <c r="N96" s="73"/>
      <c r="O96" s="73"/>
      <c r="P96" s="73" t="s">
        <v>464</v>
      </c>
      <c r="Q96" s="73" t="s">
        <v>465</v>
      </c>
      <c r="R96" s="73" t="s">
        <v>379</v>
      </c>
      <c r="S96" s="73" t="s">
        <v>492</v>
      </c>
      <c r="T96" s="73" t="s">
        <v>466</v>
      </c>
      <c r="U96" s="73" t="s">
        <v>379</v>
      </c>
      <c r="V96" s="73" t="s">
        <v>386</v>
      </c>
      <c r="W96" s="73"/>
      <c r="X96" s="73" t="s">
        <v>57</v>
      </c>
      <c r="Y96" s="73"/>
      <c r="Z96" s="73"/>
      <c r="AA96" s="73">
        <v>10550</v>
      </c>
      <c r="AB96" s="73">
        <v>6000</v>
      </c>
      <c r="AC96" s="73">
        <v>1.5</v>
      </c>
      <c r="AD96" s="73"/>
      <c r="AE96" s="73" t="s">
        <v>16</v>
      </c>
      <c r="AF96" s="73"/>
      <c r="AG96" s="73" t="s">
        <v>559</v>
      </c>
      <c r="AH96" s="73" t="s">
        <v>382</v>
      </c>
      <c r="AI96" s="73" t="s">
        <v>92</v>
      </c>
      <c r="AJ96" s="73" t="s">
        <v>93</v>
      </c>
      <c r="AK96" s="73"/>
      <c r="AL96" s="73"/>
      <c r="AM96" s="74" t="s">
        <v>786</v>
      </c>
      <c r="AN96" s="74">
        <v>13484722390</v>
      </c>
      <c r="AO96" s="74">
        <v>160</v>
      </c>
      <c r="AP96" s="74"/>
      <c r="AQ96" s="74"/>
      <c r="AR96" s="74"/>
      <c r="AS96" s="74"/>
      <c r="AT96" s="74"/>
      <c r="AU96" s="74"/>
      <c r="AV96" s="74"/>
      <c r="AW96" s="74"/>
      <c r="AX96" s="74"/>
      <c r="AY96" s="74" t="s">
        <v>386</v>
      </c>
      <c r="AZ96" s="74" t="s">
        <v>1165</v>
      </c>
      <c r="BA96" s="73" t="s">
        <v>386</v>
      </c>
      <c r="BB96" s="73"/>
      <c r="BC96" s="73"/>
      <c r="BD96" s="73"/>
      <c r="BE96" s="74" t="str">
        <f t="shared" si="7"/>
        <v/>
      </c>
      <c r="BF96" s="74" t="s">
        <v>379</v>
      </c>
      <c r="BG96" s="74" t="s">
        <v>387</v>
      </c>
      <c r="BH96" s="74" t="s">
        <v>389</v>
      </c>
      <c r="BI96" s="74" t="s">
        <v>394</v>
      </c>
      <c r="BJ96" s="74"/>
      <c r="BK96" s="74"/>
      <c r="BL96" s="74" t="s">
        <v>379</v>
      </c>
      <c r="BM96" s="73" t="s">
        <v>388</v>
      </c>
      <c r="BN96" s="73" t="s">
        <v>573</v>
      </c>
      <c r="BO96" s="74" t="s">
        <v>386</v>
      </c>
      <c r="BP96" s="74"/>
      <c r="BQ96" s="74"/>
      <c r="BR96" s="74" t="s">
        <v>394</v>
      </c>
      <c r="BS96" s="74"/>
      <c r="BT96" s="74"/>
      <c r="BU96" s="74" t="s">
        <v>394</v>
      </c>
      <c r="BV96" s="74"/>
      <c r="BW96" s="74"/>
      <c r="BX96" s="74" t="s">
        <v>394</v>
      </c>
      <c r="BY96" s="74"/>
      <c r="BZ96" s="74"/>
      <c r="CA96" s="74" t="s">
        <v>394</v>
      </c>
      <c r="CB96" s="74"/>
      <c r="CC96" s="74"/>
      <c r="CD96" s="74" t="s">
        <v>394</v>
      </c>
      <c r="CE96" s="74"/>
      <c r="CF96" s="74"/>
      <c r="CG96" s="66" t="s">
        <v>926</v>
      </c>
    </row>
    <row r="97" s="66" customFormat="1" ht="77.1" hidden="1" customHeight="1" spans="1:89">
      <c r="A97" s="73">
        <v>91</v>
      </c>
      <c r="B97" s="73" t="s">
        <v>1013</v>
      </c>
      <c r="C97" s="73"/>
      <c r="D97" s="74" t="s">
        <v>374</v>
      </c>
      <c r="E97" s="73"/>
      <c r="F97" s="73" t="s">
        <v>1166</v>
      </c>
      <c r="G97" s="73" t="s">
        <v>406</v>
      </c>
      <c r="H97" s="73" t="s">
        <v>133</v>
      </c>
      <c r="I97" s="73"/>
      <c r="J97" s="73"/>
      <c r="K97" s="73">
        <v>202507</v>
      </c>
      <c r="L97" s="73" t="s">
        <v>14</v>
      </c>
      <c r="M97" s="73"/>
      <c r="N97" s="73"/>
      <c r="O97" s="73"/>
      <c r="P97" s="73" t="s">
        <v>433</v>
      </c>
      <c r="Q97" s="73" t="s">
        <v>434</v>
      </c>
      <c r="R97" s="73" t="s">
        <v>379</v>
      </c>
      <c r="S97" s="73" t="s">
        <v>427</v>
      </c>
      <c r="T97" s="74"/>
      <c r="U97" s="73" t="s">
        <v>379</v>
      </c>
      <c r="V97" s="73" t="s">
        <v>386</v>
      </c>
      <c r="W97" s="73"/>
      <c r="X97" s="73" t="s">
        <v>15</v>
      </c>
      <c r="Y97" s="73"/>
      <c r="Z97" s="73"/>
      <c r="AA97" s="73">
        <v>12000</v>
      </c>
      <c r="AB97" s="73">
        <v>6000</v>
      </c>
      <c r="AC97" s="73">
        <v>7</v>
      </c>
      <c r="AD97" s="73"/>
      <c r="AE97" s="73" t="s">
        <v>129</v>
      </c>
      <c r="AF97" s="73"/>
      <c r="AG97" s="73" t="s">
        <v>559</v>
      </c>
      <c r="AH97" s="73"/>
      <c r="AI97" s="73" t="s">
        <v>1040</v>
      </c>
      <c r="AJ97" s="73" t="s">
        <v>1167</v>
      </c>
      <c r="AK97" s="73"/>
      <c r="AL97" s="73"/>
      <c r="AM97" s="73"/>
      <c r="AN97" s="73"/>
      <c r="AO97" s="73">
        <v>80</v>
      </c>
      <c r="AP97" s="73"/>
      <c r="AQ97" s="73"/>
      <c r="AR97" s="74"/>
      <c r="AS97" s="74"/>
      <c r="AT97" s="73"/>
      <c r="AU97" s="83"/>
      <c r="AV97" s="83"/>
      <c r="AW97" s="83" t="s">
        <v>1168</v>
      </c>
      <c r="AX97" s="83" t="s">
        <v>379</v>
      </c>
      <c r="AY97" s="83" t="s">
        <v>386</v>
      </c>
      <c r="AZ97" s="74" t="s">
        <v>1169</v>
      </c>
      <c r="BA97" s="73" t="s">
        <v>379</v>
      </c>
      <c r="BB97" s="73" t="s">
        <v>1170</v>
      </c>
      <c r="BC97" s="73" t="s">
        <v>1054</v>
      </c>
      <c r="BD97" s="73" t="s">
        <v>718</v>
      </c>
      <c r="BE97" s="74" t="str">
        <f t="shared" si="7"/>
        <v/>
      </c>
      <c r="BF97" s="73" t="s">
        <v>386</v>
      </c>
      <c r="BG97" s="73"/>
      <c r="BH97" s="73"/>
      <c r="BI97" s="73" t="s">
        <v>386</v>
      </c>
      <c r="BJ97" s="73"/>
      <c r="BK97" s="73"/>
      <c r="BL97" s="74" t="s">
        <v>386</v>
      </c>
      <c r="BM97" s="73"/>
      <c r="BN97" s="73"/>
      <c r="BO97" s="74" t="s">
        <v>386</v>
      </c>
      <c r="BP97" s="73"/>
      <c r="BQ97" s="73"/>
      <c r="BR97" s="74" t="s">
        <v>386</v>
      </c>
      <c r="BS97" s="73"/>
      <c r="BT97" s="73"/>
      <c r="BU97" s="74" t="s">
        <v>394</v>
      </c>
      <c r="BV97" s="73"/>
      <c r="BW97" s="73"/>
      <c r="BX97" s="74" t="s">
        <v>394</v>
      </c>
      <c r="BY97" s="73"/>
      <c r="BZ97" s="73"/>
      <c r="CA97" s="74" t="s">
        <v>394</v>
      </c>
      <c r="CB97" s="73"/>
      <c r="CC97" s="73"/>
      <c r="CD97" s="74" t="s">
        <v>394</v>
      </c>
      <c r="CE97" s="73"/>
      <c r="CF97" s="73"/>
      <c r="CG97" s="88"/>
      <c r="CH97" s="88"/>
      <c r="CI97" s="88"/>
      <c r="CJ97" s="88"/>
      <c r="CK97" s="88"/>
    </row>
    <row r="98" s="66" customFormat="1" ht="77.1" hidden="1" customHeight="1" spans="1:85">
      <c r="A98" s="73">
        <v>92</v>
      </c>
      <c r="B98" s="73" t="s">
        <v>94</v>
      </c>
      <c r="C98" s="73" t="s">
        <v>509</v>
      </c>
      <c r="D98" s="74" t="s">
        <v>374</v>
      </c>
      <c r="E98" s="73" t="s">
        <v>1051</v>
      </c>
      <c r="F98" s="73" t="s">
        <v>414</v>
      </c>
      <c r="G98" s="73" t="s">
        <v>406</v>
      </c>
      <c r="H98" s="73" t="s">
        <v>44</v>
      </c>
      <c r="I98" s="73">
        <v>202208</v>
      </c>
      <c r="J98" s="73">
        <v>202403</v>
      </c>
      <c r="K98" s="73">
        <v>202412</v>
      </c>
      <c r="L98" s="73" t="s">
        <v>95</v>
      </c>
      <c r="M98" s="73"/>
      <c r="N98" s="73"/>
      <c r="O98" s="73"/>
      <c r="P98" s="73" t="s">
        <v>510</v>
      </c>
      <c r="Q98" s="73"/>
      <c r="R98" s="73"/>
      <c r="S98" s="73"/>
      <c r="T98" s="74" t="s">
        <v>510</v>
      </c>
      <c r="U98" s="73"/>
      <c r="V98" s="73" t="s">
        <v>379</v>
      </c>
      <c r="W98" s="73"/>
      <c r="X98" s="73" t="s">
        <v>69</v>
      </c>
      <c r="Y98" s="73"/>
      <c r="Z98" s="73"/>
      <c r="AA98" s="73">
        <v>15190.36</v>
      </c>
      <c r="AB98" s="73">
        <v>5000</v>
      </c>
      <c r="AC98" s="73" t="s">
        <v>447</v>
      </c>
      <c r="AD98" s="73" t="s">
        <v>511</v>
      </c>
      <c r="AE98" s="73" t="s">
        <v>16</v>
      </c>
      <c r="AF98" s="73" t="s">
        <v>381</v>
      </c>
      <c r="AG98" s="73" t="s">
        <v>381</v>
      </c>
      <c r="AH98" s="73" t="s">
        <v>382</v>
      </c>
      <c r="AI98" s="73" t="s">
        <v>96</v>
      </c>
      <c r="AJ98" s="73" t="s">
        <v>97</v>
      </c>
      <c r="AK98" s="73" t="s">
        <v>406</v>
      </c>
      <c r="AL98" s="73">
        <v>13904725427</v>
      </c>
      <c r="AM98" s="73" t="s">
        <v>414</v>
      </c>
      <c r="AN98" s="73">
        <v>13848529557</v>
      </c>
      <c r="AO98" s="73"/>
      <c r="AP98" s="73"/>
      <c r="AQ98" s="73"/>
      <c r="AR98" s="74"/>
      <c r="AS98" s="74"/>
      <c r="AT98" s="73"/>
      <c r="AU98" s="74"/>
      <c r="AV98" s="74"/>
      <c r="AW98" s="74"/>
      <c r="AX98" s="74"/>
      <c r="AY98" s="74" t="s">
        <v>379</v>
      </c>
      <c r="AZ98" s="74" t="s">
        <v>512</v>
      </c>
      <c r="BA98" s="73" t="s">
        <v>386</v>
      </c>
      <c r="BB98" s="73"/>
      <c r="BC98" s="73"/>
      <c r="BD98" s="73"/>
      <c r="BE98" s="74" t="str">
        <f t="shared" si="7"/>
        <v>办结</v>
      </c>
      <c r="BF98" s="73" t="s">
        <v>379</v>
      </c>
      <c r="BG98" s="73" t="s">
        <v>387</v>
      </c>
      <c r="BH98" s="73" t="s">
        <v>389</v>
      </c>
      <c r="BI98" s="73" t="s">
        <v>379</v>
      </c>
      <c r="BJ98" s="73" t="s">
        <v>388</v>
      </c>
      <c r="BK98" s="73" t="s">
        <v>389</v>
      </c>
      <c r="BL98" s="73" t="s">
        <v>379</v>
      </c>
      <c r="BM98" s="73" t="s">
        <v>388</v>
      </c>
      <c r="BN98" s="73" t="s">
        <v>389</v>
      </c>
      <c r="BO98" s="73" t="s">
        <v>379</v>
      </c>
      <c r="BP98" s="73" t="s">
        <v>387</v>
      </c>
      <c r="BQ98" s="73" t="s">
        <v>389</v>
      </c>
      <c r="BR98" s="73" t="s">
        <v>379</v>
      </c>
      <c r="BS98" s="73" t="s">
        <v>387</v>
      </c>
      <c r="BT98" s="73" t="s">
        <v>389</v>
      </c>
      <c r="BU98" s="73" t="s">
        <v>394</v>
      </c>
      <c r="BV98" s="73"/>
      <c r="BW98" s="73"/>
      <c r="BX98" s="73" t="s">
        <v>394</v>
      </c>
      <c r="BY98" s="73"/>
      <c r="BZ98" s="73"/>
      <c r="CA98" s="73" t="s">
        <v>394</v>
      </c>
      <c r="CB98" s="73"/>
      <c r="CC98" s="73"/>
      <c r="CD98" s="73" t="s">
        <v>394</v>
      </c>
      <c r="CE98" s="73"/>
      <c r="CF98" s="73"/>
      <c r="CG98" s="88" t="s">
        <v>514</v>
      </c>
    </row>
    <row r="99" s="66" customFormat="1" ht="77.1" hidden="1" customHeight="1" spans="1:85">
      <c r="A99" s="73">
        <v>93</v>
      </c>
      <c r="B99" s="73" t="s">
        <v>101</v>
      </c>
      <c r="C99" s="74" t="s">
        <v>518</v>
      </c>
      <c r="D99" s="74" t="s">
        <v>374</v>
      </c>
      <c r="E99" s="73" t="s">
        <v>1064</v>
      </c>
      <c r="F99" s="73" t="s">
        <v>414</v>
      </c>
      <c r="G99" s="73" t="s">
        <v>406</v>
      </c>
      <c r="H99" s="73" t="s">
        <v>13</v>
      </c>
      <c r="I99" s="73">
        <v>202309</v>
      </c>
      <c r="J99" s="73">
        <v>202403</v>
      </c>
      <c r="K99" s="74">
        <v>202411</v>
      </c>
      <c r="L99" s="74" t="s">
        <v>95</v>
      </c>
      <c r="M99" s="74"/>
      <c r="N99" s="74"/>
      <c r="O99" s="74"/>
      <c r="P99" s="74" t="s">
        <v>510</v>
      </c>
      <c r="Q99" s="74"/>
      <c r="R99" s="74"/>
      <c r="S99" s="74"/>
      <c r="T99" s="74" t="s">
        <v>510</v>
      </c>
      <c r="U99" s="74"/>
      <c r="V99" s="73" t="s">
        <v>386</v>
      </c>
      <c r="W99" s="73" t="s">
        <v>519</v>
      </c>
      <c r="X99" s="73" t="s">
        <v>69</v>
      </c>
      <c r="Y99" s="73"/>
      <c r="Z99" s="73">
        <v>9000</v>
      </c>
      <c r="AA99" s="73">
        <v>9987.49</v>
      </c>
      <c r="AB99" s="73">
        <v>5000</v>
      </c>
      <c r="AC99" s="73" t="s">
        <v>447</v>
      </c>
      <c r="AD99" s="73"/>
      <c r="AE99" s="73" t="s">
        <v>16</v>
      </c>
      <c r="AF99" s="73"/>
      <c r="AG99" s="73" t="s">
        <v>381</v>
      </c>
      <c r="AH99" s="73" t="s">
        <v>382</v>
      </c>
      <c r="AI99" s="73" t="s">
        <v>102</v>
      </c>
      <c r="AJ99" s="73" t="s">
        <v>97</v>
      </c>
      <c r="AK99" s="73" t="s">
        <v>520</v>
      </c>
      <c r="AL99" s="73" t="s">
        <v>521</v>
      </c>
      <c r="AM99" s="73" t="s">
        <v>414</v>
      </c>
      <c r="AN99" s="73">
        <v>13848529557</v>
      </c>
      <c r="AO99" s="73"/>
      <c r="AP99" s="73"/>
      <c r="AQ99" s="73"/>
      <c r="AR99" s="73"/>
      <c r="AS99" s="73"/>
      <c r="AT99" s="73"/>
      <c r="AU99" s="74"/>
      <c r="AV99" s="74"/>
      <c r="AW99" s="74"/>
      <c r="AX99" s="74"/>
      <c r="AY99" s="74" t="s">
        <v>379</v>
      </c>
      <c r="AZ99" s="74" t="s">
        <v>1171</v>
      </c>
      <c r="BA99" s="73" t="s">
        <v>386</v>
      </c>
      <c r="BB99" s="73"/>
      <c r="BC99" s="73"/>
      <c r="BD99" s="73"/>
      <c r="BE99" s="74" t="str">
        <f t="shared" si="7"/>
        <v>办结</v>
      </c>
      <c r="BF99" s="73" t="s">
        <v>379</v>
      </c>
      <c r="BG99" s="73" t="s">
        <v>387</v>
      </c>
      <c r="BH99" s="74" t="s">
        <v>389</v>
      </c>
      <c r="BI99" s="74" t="s">
        <v>394</v>
      </c>
      <c r="BJ99" s="73"/>
      <c r="BK99" s="73"/>
      <c r="BL99" s="74" t="s">
        <v>394</v>
      </c>
      <c r="BM99" s="73"/>
      <c r="BN99" s="73"/>
      <c r="BO99" s="73" t="s">
        <v>394</v>
      </c>
      <c r="BP99" s="73"/>
      <c r="BQ99" s="73"/>
      <c r="BR99" s="73" t="s">
        <v>394</v>
      </c>
      <c r="BS99" s="73"/>
      <c r="BT99" s="73"/>
      <c r="BU99" s="73" t="s">
        <v>394</v>
      </c>
      <c r="BV99" s="73"/>
      <c r="BW99" s="73"/>
      <c r="BX99" s="73" t="s">
        <v>394</v>
      </c>
      <c r="BY99" s="73"/>
      <c r="BZ99" s="73"/>
      <c r="CA99" s="73" t="s">
        <v>394</v>
      </c>
      <c r="CB99" s="73"/>
      <c r="CC99" s="73"/>
      <c r="CD99" s="73" t="s">
        <v>394</v>
      </c>
      <c r="CE99" s="73"/>
      <c r="CF99" s="73"/>
      <c r="CG99" s="112"/>
    </row>
    <row r="100" s="66" customFormat="1" ht="77.1" hidden="1" customHeight="1" spans="1:89">
      <c r="A100" s="73">
        <v>94</v>
      </c>
      <c r="B100" s="73" t="s">
        <v>764</v>
      </c>
      <c r="C100" s="73" t="s">
        <v>557</v>
      </c>
      <c r="D100" s="74" t="s">
        <v>374</v>
      </c>
      <c r="E100" s="73" t="s">
        <v>1059</v>
      </c>
      <c r="F100" s="73" t="s">
        <v>414</v>
      </c>
      <c r="G100" s="73" t="s">
        <v>406</v>
      </c>
      <c r="H100" s="73" t="s">
        <v>133</v>
      </c>
      <c r="I100" s="73">
        <v>202405</v>
      </c>
      <c r="J100" s="73">
        <v>202405</v>
      </c>
      <c r="K100" s="73">
        <v>202512</v>
      </c>
      <c r="L100" s="73" t="s">
        <v>95</v>
      </c>
      <c r="M100" s="73"/>
      <c r="N100" s="73"/>
      <c r="O100" s="73"/>
      <c r="P100" s="73" t="s">
        <v>510</v>
      </c>
      <c r="Q100" s="73"/>
      <c r="R100" s="73"/>
      <c r="S100" s="73"/>
      <c r="T100" s="74" t="s">
        <v>510</v>
      </c>
      <c r="U100" s="73"/>
      <c r="V100" s="73" t="s">
        <v>386</v>
      </c>
      <c r="W100" s="73"/>
      <c r="X100" s="73" t="s">
        <v>69</v>
      </c>
      <c r="Y100" s="73"/>
      <c r="Z100" s="73"/>
      <c r="AA100" s="73">
        <v>8000</v>
      </c>
      <c r="AB100" s="73">
        <v>5000</v>
      </c>
      <c r="AC100" s="73" t="s">
        <v>447</v>
      </c>
      <c r="AD100" s="73" t="s">
        <v>511</v>
      </c>
      <c r="AE100" s="73" t="s">
        <v>129</v>
      </c>
      <c r="AF100" s="73" t="s">
        <v>658</v>
      </c>
      <c r="AG100" s="73" t="s">
        <v>569</v>
      </c>
      <c r="AH100" s="73" t="s">
        <v>382</v>
      </c>
      <c r="AI100" s="73" t="s">
        <v>765</v>
      </c>
      <c r="AJ100" s="73" t="s">
        <v>97</v>
      </c>
      <c r="AK100" s="73" t="s">
        <v>406</v>
      </c>
      <c r="AL100" s="73">
        <v>13904725427</v>
      </c>
      <c r="AM100" s="73" t="s">
        <v>414</v>
      </c>
      <c r="AN100" s="73">
        <v>13848529557</v>
      </c>
      <c r="AO100" s="73"/>
      <c r="AP100" s="73"/>
      <c r="AQ100" s="73"/>
      <c r="AR100" s="74"/>
      <c r="AS100" s="74"/>
      <c r="AT100" s="73"/>
      <c r="AU100" s="83"/>
      <c r="AV100" s="83"/>
      <c r="AW100" s="83" t="s">
        <v>766</v>
      </c>
      <c r="AX100" s="83" t="s">
        <v>379</v>
      </c>
      <c r="AY100" s="83" t="s">
        <v>386</v>
      </c>
      <c r="AZ100" s="74" t="s">
        <v>1172</v>
      </c>
      <c r="BA100" s="74" t="s">
        <v>379</v>
      </c>
      <c r="BB100" s="73" t="s">
        <v>1173</v>
      </c>
      <c r="BC100" s="73" t="s">
        <v>1066</v>
      </c>
      <c r="BD100" s="73" t="s">
        <v>1144</v>
      </c>
      <c r="BE100" s="74" t="str">
        <f t="shared" si="7"/>
        <v/>
      </c>
      <c r="BF100" s="73" t="s">
        <v>386</v>
      </c>
      <c r="BG100" s="73" t="s">
        <v>387</v>
      </c>
      <c r="BH100" s="73" t="s">
        <v>573</v>
      </c>
      <c r="BI100" s="73" t="str">
        <f t="shared" ref="BI100:BI104" si="18">BL100</f>
        <v>否</v>
      </c>
      <c r="BJ100" s="73" t="s">
        <v>388</v>
      </c>
      <c r="BK100" s="73" t="s">
        <v>573</v>
      </c>
      <c r="BL100" s="74" t="s">
        <v>386</v>
      </c>
      <c r="BM100" s="73" t="s">
        <v>388</v>
      </c>
      <c r="BN100" s="73" t="s">
        <v>573</v>
      </c>
      <c r="BO100" s="73" t="s">
        <v>394</v>
      </c>
      <c r="BP100" s="73" t="s">
        <v>387</v>
      </c>
      <c r="BQ100" s="73" t="s">
        <v>573</v>
      </c>
      <c r="BR100" s="73" t="s">
        <v>394</v>
      </c>
      <c r="BS100" s="73" t="s">
        <v>387</v>
      </c>
      <c r="BT100" s="73" t="s">
        <v>573</v>
      </c>
      <c r="BU100" s="73" t="s">
        <v>394</v>
      </c>
      <c r="BV100" s="73"/>
      <c r="BW100" s="73"/>
      <c r="BX100" s="73" t="s">
        <v>394</v>
      </c>
      <c r="BY100" s="73"/>
      <c r="BZ100" s="73"/>
      <c r="CA100" s="73" t="s">
        <v>394</v>
      </c>
      <c r="CB100" s="73"/>
      <c r="CC100" s="73"/>
      <c r="CD100" s="73" t="s">
        <v>394</v>
      </c>
      <c r="CE100" s="73"/>
      <c r="CF100" s="73"/>
      <c r="CG100" s="111"/>
      <c r="CH100" s="88"/>
      <c r="CI100" s="88"/>
      <c r="CJ100" s="88"/>
      <c r="CK100" s="88"/>
    </row>
    <row r="101" s="66" customFormat="1" ht="77.1" hidden="1" customHeight="1" spans="1:89">
      <c r="A101" s="73">
        <v>95</v>
      </c>
      <c r="B101" s="73" t="s">
        <v>770</v>
      </c>
      <c r="C101" s="73" t="s">
        <v>771</v>
      </c>
      <c r="D101" s="74" t="s">
        <v>374</v>
      </c>
      <c r="E101" s="73" t="s">
        <v>1059</v>
      </c>
      <c r="F101" s="73" t="s">
        <v>414</v>
      </c>
      <c r="G101" s="73" t="s">
        <v>406</v>
      </c>
      <c r="H101" s="73">
        <v>2024</v>
      </c>
      <c r="I101" s="73">
        <v>202308</v>
      </c>
      <c r="J101" s="73">
        <v>202404</v>
      </c>
      <c r="K101" s="73">
        <v>202410</v>
      </c>
      <c r="L101" s="73" t="s">
        <v>95</v>
      </c>
      <c r="M101" s="73"/>
      <c r="N101" s="73"/>
      <c r="O101" s="73"/>
      <c r="P101" s="73" t="s">
        <v>510</v>
      </c>
      <c r="Q101" s="73"/>
      <c r="R101" s="73"/>
      <c r="S101" s="73"/>
      <c r="T101" s="74" t="s">
        <v>510</v>
      </c>
      <c r="U101" s="73"/>
      <c r="V101" s="73" t="s">
        <v>386</v>
      </c>
      <c r="W101" s="73"/>
      <c r="X101" s="73" t="s">
        <v>69</v>
      </c>
      <c r="Y101" s="73"/>
      <c r="Z101" s="73"/>
      <c r="AA101" s="73">
        <v>5438.4</v>
      </c>
      <c r="AB101" s="73">
        <v>3500</v>
      </c>
      <c r="AC101" s="73" t="s">
        <v>447</v>
      </c>
      <c r="AD101" s="73" t="s">
        <v>511</v>
      </c>
      <c r="AE101" s="73" t="s">
        <v>129</v>
      </c>
      <c r="AF101" s="73" t="s">
        <v>495</v>
      </c>
      <c r="AG101" s="73" t="s">
        <v>569</v>
      </c>
      <c r="AH101" s="73" t="s">
        <v>382</v>
      </c>
      <c r="AI101" s="73" t="s">
        <v>772</v>
      </c>
      <c r="AJ101" s="73" t="s">
        <v>97</v>
      </c>
      <c r="AK101" s="73" t="s">
        <v>406</v>
      </c>
      <c r="AL101" s="73">
        <v>13904725427</v>
      </c>
      <c r="AM101" s="73" t="s">
        <v>414</v>
      </c>
      <c r="AN101" s="73">
        <v>13848529557</v>
      </c>
      <c r="AO101" s="73">
        <v>100.43</v>
      </c>
      <c r="AP101" s="73"/>
      <c r="AQ101" s="73"/>
      <c r="AR101" s="74"/>
      <c r="AS101" s="74"/>
      <c r="AT101" s="73"/>
      <c r="AU101" s="83"/>
      <c r="AV101" s="83"/>
      <c r="AW101" s="83" t="s">
        <v>773</v>
      </c>
      <c r="AX101" s="83" t="s">
        <v>386</v>
      </c>
      <c r="AY101" s="83" t="s">
        <v>386</v>
      </c>
      <c r="AZ101" s="74" t="s">
        <v>774</v>
      </c>
      <c r="BA101" s="74" t="s">
        <v>386</v>
      </c>
      <c r="BB101" s="73"/>
      <c r="BC101" s="73"/>
      <c r="BD101" s="73"/>
      <c r="BE101" s="74" t="str">
        <f t="shared" si="7"/>
        <v>办结</v>
      </c>
      <c r="BF101" s="73" t="s">
        <v>379</v>
      </c>
      <c r="BG101" s="73" t="s">
        <v>387</v>
      </c>
      <c r="BH101" s="73" t="s">
        <v>389</v>
      </c>
      <c r="BI101" s="73" t="str">
        <f t="shared" si="18"/>
        <v>无需办理</v>
      </c>
      <c r="BJ101" s="73" t="s">
        <v>388</v>
      </c>
      <c r="BK101" s="73" t="s">
        <v>573</v>
      </c>
      <c r="BL101" s="74" t="s">
        <v>394</v>
      </c>
      <c r="BM101" s="73" t="s">
        <v>388</v>
      </c>
      <c r="BN101" s="73" t="s">
        <v>573</v>
      </c>
      <c r="BO101" s="73" t="s">
        <v>394</v>
      </c>
      <c r="BP101" s="73"/>
      <c r="BQ101" s="73"/>
      <c r="BR101" s="73" t="s">
        <v>394</v>
      </c>
      <c r="BS101" s="73"/>
      <c r="BT101" s="73"/>
      <c r="BU101" s="73" t="s">
        <v>394</v>
      </c>
      <c r="BV101" s="73"/>
      <c r="BW101" s="73"/>
      <c r="BX101" s="73" t="s">
        <v>394</v>
      </c>
      <c r="BY101" s="73"/>
      <c r="BZ101" s="73"/>
      <c r="CA101" s="73" t="s">
        <v>394</v>
      </c>
      <c r="CB101" s="73"/>
      <c r="CC101" s="73"/>
      <c r="CD101" s="73" t="s">
        <v>394</v>
      </c>
      <c r="CE101" s="73"/>
      <c r="CF101" s="73"/>
      <c r="CG101" s="88"/>
      <c r="CH101" s="88"/>
      <c r="CI101" s="88"/>
      <c r="CJ101" s="88"/>
      <c r="CK101" s="88"/>
    </row>
    <row r="102" s="66" customFormat="1" ht="77.1" hidden="1" customHeight="1" spans="1:89">
      <c r="A102" s="73">
        <v>96</v>
      </c>
      <c r="B102" s="73" t="s">
        <v>778</v>
      </c>
      <c r="C102" s="73" t="s">
        <v>779</v>
      </c>
      <c r="D102" s="74" t="s">
        <v>374</v>
      </c>
      <c r="E102" s="73" t="s">
        <v>1059</v>
      </c>
      <c r="F102" s="73" t="s">
        <v>414</v>
      </c>
      <c r="G102" s="73" t="s">
        <v>406</v>
      </c>
      <c r="H102" s="73">
        <v>2024</v>
      </c>
      <c r="I102" s="73">
        <v>202308</v>
      </c>
      <c r="J102" s="73">
        <v>202404</v>
      </c>
      <c r="K102" s="73">
        <v>202410</v>
      </c>
      <c r="L102" s="73" t="s">
        <v>95</v>
      </c>
      <c r="M102" s="73"/>
      <c r="N102" s="73"/>
      <c r="O102" s="73"/>
      <c r="P102" s="73" t="s">
        <v>510</v>
      </c>
      <c r="Q102" s="73"/>
      <c r="R102" s="73"/>
      <c r="S102" s="73"/>
      <c r="T102" s="74" t="s">
        <v>510</v>
      </c>
      <c r="U102" s="73"/>
      <c r="V102" s="73" t="s">
        <v>386</v>
      </c>
      <c r="W102" s="73"/>
      <c r="X102" s="73" t="s">
        <v>69</v>
      </c>
      <c r="Y102" s="73"/>
      <c r="Z102" s="73"/>
      <c r="AA102" s="73">
        <v>5284.29</v>
      </c>
      <c r="AB102" s="73">
        <v>3500</v>
      </c>
      <c r="AC102" s="73" t="s">
        <v>447</v>
      </c>
      <c r="AD102" s="73" t="s">
        <v>511</v>
      </c>
      <c r="AE102" s="73" t="s">
        <v>129</v>
      </c>
      <c r="AF102" s="73" t="s">
        <v>495</v>
      </c>
      <c r="AG102" s="73" t="s">
        <v>569</v>
      </c>
      <c r="AH102" s="73" t="s">
        <v>382</v>
      </c>
      <c r="AI102" s="73" t="s">
        <v>780</v>
      </c>
      <c r="AJ102" s="73" t="s">
        <v>97</v>
      </c>
      <c r="AK102" s="73" t="s">
        <v>406</v>
      </c>
      <c r="AL102" s="73">
        <v>13904725427</v>
      </c>
      <c r="AM102" s="73" t="s">
        <v>414</v>
      </c>
      <c r="AN102" s="73">
        <v>13848529557</v>
      </c>
      <c r="AO102" s="73">
        <v>88.68</v>
      </c>
      <c r="AP102" s="73"/>
      <c r="AQ102" s="73"/>
      <c r="AR102" s="74"/>
      <c r="AS102" s="74"/>
      <c r="AT102" s="73"/>
      <c r="AU102" s="83"/>
      <c r="AV102" s="83"/>
      <c r="AW102" s="83" t="s">
        <v>773</v>
      </c>
      <c r="AX102" s="83" t="s">
        <v>386</v>
      </c>
      <c r="AY102" s="83" t="s">
        <v>386</v>
      </c>
      <c r="AZ102" s="74" t="s">
        <v>781</v>
      </c>
      <c r="BA102" s="74" t="s">
        <v>386</v>
      </c>
      <c r="BB102" s="73"/>
      <c r="BC102" s="73"/>
      <c r="BD102" s="73"/>
      <c r="BE102" s="74" t="str">
        <f t="shared" si="7"/>
        <v>办结</v>
      </c>
      <c r="BF102" s="73" t="s">
        <v>379</v>
      </c>
      <c r="BG102" s="73" t="s">
        <v>387</v>
      </c>
      <c r="BH102" s="73" t="s">
        <v>389</v>
      </c>
      <c r="BI102" s="73" t="str">
        <f t="shared" si="18"/>
        <v>无需办理</v>
      </c>
      <c r="BJ102" s="73" t="s">
        <v>388</v>
      </c>
      <c r="BK102" s="73" t="s">
        <v>573</v>
      </c>
      <c r="BL102" s="74" t="s">
        <v>394</v>
      </c>
      <c r="BM102" s="73" t="s">
        <v>388</v>
      </c>
      <c r="BN102" s="73" t="s">
        <v>573</v>
      </c>
      <c r="BO102" s="73" t="s">
        <v>394</v>
      </c>
      <c r="BP102" s="73"/>
      <c r="BQ102" s="73"/>
      <c r="BR102" s="73" t="s">
        <v>394</v>
      </c>
      <c r="BS102" s="73"/>
      <c r="BT102" s="73"/>
      <c r="BU102" s="73" t="s">
        <v>394</v>
      </c>
      <c r="BV102" s="73"/>
      <c r="BW102" s="73"/>
      <c r="BX102" s="73" t="s">
        <v>394</v>
      </c>
      <c r="BY102" s="73"/>
      <c r="BZ102" s="73"/>
      <c r="CA102" s="73" t="s">
        <v>394</v>
      </c>
      <c r="CB102" s="73"/>
      <c r="CC102" s="73"/>
      <c r="CD102" s="73" t="s">
        <v>394</v>
      </c>
      <c r="CE102" s="73"/>
      <c r="CF102" s="73"/>
      <c r="CG102" s="111"/>
      <c r="CH102" s="88"/>
      <c r="CI102" s="88"/>
      <c r="CJ102" s="88"/>
      <c r="CK102" s="88"/>
    </row>
    <row r="103" s="66" customFormat="1" ht="77.1" hidden="1" customHeight="1" spans="1:92">
      <c r="A103" s="73">
        <v>97</v>
      </c>
      <c r="B103" s="73" t="s">
        <v>220</v>
      </c>
      <c r="C103" s="73" t="s">
        <v>783</v>
      </c>
      <c r="D103" s="74" t="s">
        <v>374</v>
      </c>
      <c r="E103" s="73" t="s">
        <v>1059</v>
      </c>
      <c r="F103" s="73" t="s">
        <v>503</v>
      </c>
      <c r="G103" s="73" t="s">
        <v>406</v>
      </c>
      <c r="H103" s="73" t="s">
        <v>133</v>
      </c>
      <c r="I103" s="73">
        <v>202306</v>
      </c>
      <c r="J103" s="74">
        <v>202403</v>
      </c>
      <c r="K103" s="73">
        <v>202512</v>
      </c>
      <c r="L103" s="73" t="s">
        <v>14</v>
      </c>
      <c r="M103" s="73"/>
      <c r="N103" s="73"/>
      <c r="O103" s="73"/>
      <c r="P103" s="73" t="s">
        <v>464</v>
      </c>
      <c r="Q103" s="73" t="s">
        <v>465</v>
      </c>
      <c r="R103" s="73" t="s">
        <v>379</v>
      </c>
      <c r="S103" s="73" t="s">
        <v>492</v>
      </c>
      <c r="T103" s="73" t="s">
        <v>493</v>
      </c>
      <c r="U103" s="73" t="s">
        <v>379</v>
      </c>
      <c r="V103" s="73" t="s">
        <v>386</v>
      </c>
      <c r="W103" s="73"/>
      <c r="X103" s="73" t="s">
        <v>57</v>
      </c>
      <c r="Y103" s="73">
        <v>45051</v>
      </c>
      <c r="Z103" s="73"/>
      <c r="AA103" s="73">
        <v>15000</v>
      </c>
      <c r="AB103" s="73">
        <v>3000</v>
      </c>
      <c r="AC103" s="73">
        <v>2</v>
      </c>
      <c r="AD103" s="73" t="s">
        <v>784</v>
      </c>
      <c r="AE103" s="73" t="s">
        <v>129</v>
      </c>
      <c r="AF103" s="73" t="s">
        <v>495</v>
      </c>
      <c r="AG103" s="73" t="s">
        <v>559</v>
      </c>
      <c r="AH103" s="73" t="s">
        <v>560</v>
      </c>
      <c r="AI103" s="73" t="s">
        <v>221</v>
      </c>
      <c r="AJ103" s="73" t="s">
        <v>222</v>
      </c>
      <c r="AK103" s="73" t="s">
        <v>785</v>
      </c>
      <c r="AL103" s="73">
        <v>18847222888</v>
      </c>
      <c r="AM103" s="73" t="s">
        <v>786</v>
      </c>
      <c r="AN103" s="74">
        <v>13484722390</v>
      </c>
      <c r="AO103" s="74">
        <v>150</v>
      </c>
      <c r="AP103" s="74">
        <v>60</v>
      </c>
      <c r="AQ103" s="74">
        <v>1324.79</v>
      </c>
      <c r="AR103" s="74">
        <v>7300</v>
      </c>
      <c r="AS103" s="74">
        <v>0</v>
      </c>
      <c r="AT103" s="74">
        <v>0</v>
      </c>
      <c r="AU103" s="83"/>
      <c r="AV103" s="83"/>
      <c r="AW103" s="83" t="s">
        <v>787</v>
      </c>
      <c r="AX103" s="83" t="s">
        <v>379</v>
      </c>
      <c r="AY103" s="83" t="s">
        <v>386</v>
      </c>
      <c r="AZ103" s="74" t="s">
        <v>1165</v>
      </c>
      <c r="BA103" s="73" t="s">
        <v>386</v>
      </c>
      <c r="BB103" s="73"/>
      <c r="BC103" s="73"/>
      <c r="BD103" s="73"/>
      <c r="BE103" s="74" t="str">
        <f t="shared" si="7"/>
        <v/>
      </c>
      <c r="BF103" s="74" t="s">
        <v>379</v>
      </c>
      <c r="BG103" s="74" t="s">
        <v>387</v>
      </c>
      <c r="BH103" s="74" t="s">
        <v>389</v>
      </c>
      <c r="BI103" s="73" t="str">
        <f t="shared" si="18"/>
        <v>无需办理</v>
      </c>
      <c r="BJ103" s="74" t="s">
        <v>388</v>
      </c>
      <c r="BK103" s="74" t="s">
        <v>573</v>
      </c>
      <c r="BL103" s="74" t="s">
        <v>394</v>
      </c>
      <c r="BM103" s="74" t="s">
        <v>388</v>
      </c>
      <c r="BN103" s="74" t="s">
        <v>573</v>
      </c>
      <c r="BO103" s="74" t="s">
        <v>386</v>
      </c>
      <c r="BP103" s="74" t="s">
        <v>387</v>
      </c>
      <c r="BQ103" s="74" t="s">
        <v>573</v>
      </c>
      <c r="BR103" s="74" t="s">
        <v>394</v>
      </c>
      <c r="BS103" s="74" t="s">
        <v>387</v>
      </c>
      <c r="BT103" s="74" t="s">
        <v>389</v>
      </c>
      <c r="BU103" s="74" t="s">
        <v>394</v>
      </c>
      <c r="BV103" s="74"/>
      <c r="BW103" s="74"/>
      <c r="BX103" s="74" t="s">
        <v>394</v>
      </c>
      <c r="BY103" s="74"/>
      <c r="BZ103" s="74"/>
      <c r="CA103" s="74" t="s">
        <v>394</v>
      </c>
      <c r="CB103" s="74"/>
      <c r="CC103" s="74"/>
      <c r="CD103" s="74" t="s">
        <v>394</v>
      </c>
      <c r="CE103" s="74"/>
      <c r="CF103" s="74"/>
      <c r="CG103" s="112"/>
      <c r="CH103" s="112"/>
      <c r="CI103" s="112"/>
      <c r="CJ103" s="112"/>
      <c r="CK103" s="112"/>
      <c r="CM103" s="87">
        <f>AA103/10000</f>
        <v>1.5</v>
      </c>
      <c r="CN103" s="87">
        <f>AB103/10000</f>
        <v>0.3</v>
      </c>
    </row>
    <row r="104" s="66" customFormat="1" ht="77.1" hidden="1" customHeight="1" spans="1:89">
      <c r="A104" s="73">
        <v>98</v>
      </c>
      <c r="B104" s="73" t="s">
        <v>794</v>
      </c>
      <c r="C104" s="73" t="s">
        <v>557</v>
      </c>
      <c r="D104" s="74" t="s">
        <v>374</v>
      </c>
      <c r="E104" s="73" t="s">
        <v>1059</v>
      </c>
      <c r="F104" s="73" t="s">
        <v>414</v>
      </c>
      <c r="G104" s="73" t="s">
        <v>406</v>
      </c>
      <c r="H104" s="73" t="s">
        <v>133</v>
      </c>
      <c r="I104" s="73">
        <v>202405</v>
      </c>
      <c r="J104" s="73">
        <v>202405</v>
      </c>
      <c r="K104" s="73">
        <v>202512</v>
      </c>
      <c r="L104" s="73" t="s">
        <v>95</v>
      </c>
      <c r="M104" s="73"/>
      <c r="N104" s="73"/>
      <c r="O104" s="73"/>
      <c r="P104" s="73" t="s">
        <v>510</v>
      </c>
      <c r="Q104" s="73"/>
      <c r="R104" s="73"/>
      <c r="S104" s="73"/>
      <c r="T104" s="74" t="s">
        <v>510</v>
      </c>
      <c r="U104" s="73"/>
      <c r="V104" s="73" t="s">
        <v>386</v>
      </c>
      <c r="W104" s="73" t="s">
        <v>519</v>
      </c>
      <c r="X104" s="73" t="s">
        <v>69</v>
      </c>
      <c r="Y104" s="73"/>
      <c r="Z104" s="73"/>
      <c r="AA104" s="73">
        <v>5940</v>
      </c>
      <c r="AB104" s="73">
        <v>3000</v>
      </c>
      <c r="AC104" s="73" t="s">
        <v>447</v>
      </c>
      <c r="AD104" s="73" t="s">
        <v>511</v>
      </c>
      <c r="AE104" s="73" t="s">
        <v>129</v>
      </c>
      <c r="AF104" s="73" t="s">
        <v>658</v>
      </c>
      <c r="AG104" s="73" t="s">
        <v>569</v>
      </c>
      <c r="AH104" s="73" t="s">
        <v>382</v>
      </c>
      <c r="AI104" s="73" t="s">
        <v>796</v>
      </c>
      <c r="AJ104" s="73" t="s">
        <v>97</v>
      </c>
      <c r="AK104" s="73" t="s">
        <v>406</v>
      </c>
      <c r="AL104" s="73">
        <v>13904725427</v>
      </c>
      <c r="AM104" s="73" t="s">
        <v>414</v>
      </c>
      <c r="AN104" s="73">
        <v>13848529557</v>
      </c>
      <c r="AO104" s="73"/>
      <c r="AP104" s="73"/>
      <c r="AQ104" s="73"/>
      <c r="AR104" s="74"/>
      <c r="AS104" s="74"/>
      <c r="AT104" s="73"/>
      <c r="AU104" s="83"/>
      <c r="AV104" s="83"/>
      <c r="AW104" s="83" t="s">
        <v>797</v>
      </c>
      <c r="AX104" s="83" t="s">
        <v>386</v>
      </c>
      <c r="AY104" s="83" t="s">
        <v>386</v>
      </c>
      <c r="AZ104" s="74" t="s">
        <v>1153</v>
      </c>
      <c r="BA104" s="74" t="s">
        <v>386</v>
      </c>
      <c r="BB104" s="73"/>
      <c r="BC104" s="73"/>
      <c r="BD104" s="73"/>
      <c r="BE104" s="74" t="str">
        <f t="shared" si="7"/>
        <v/>
      </c>
      <c r="BF104" s="73" t="s">
        <v>386</v>
      </c>
      <c r="BG104" s="73" t="s">
        <v>387</v>
      </c>
      <c r="BH104" s="73" t="s">
        <v>573</v>
      </c>
      <c r="BI104" s="73" t="str">
        <f t="shared" si="18"/>
        <v>无需办理</v>
      </c>
      <c r="BJ104" s="73" t="s">
        <v>388</v>
      </c>
      <c r="BK104" s="73" t="s">
        <v>573</v>
      </c>
      <c r="BL104" s="73" t="s">
        <v>394</v>
      </c>
      <c r="BM104" s="73" t="s">
        <v>388</v>
      </c>
      <c r="BN104" s="73" t="s">
        <v>573</v>
      </c>
      <c r="BO104" s="73" t="s">
        <v>394</v>
      </c>
      <c r="BP104" s="73" t="s">
        <v>387</v>
      </c>
      <c r="BQ104" s="73" t="s">
        <v>573</v>
      </c>
      <c r="BR104" s="73" t="s">
        <v>394</v>
      </c>
      <c r="BS104" s="73" t="s">
        <v>387</v>
      </c>
      <c r="BT104" s="73" t="s">
        <v>573</v>
      </c>
      <c r="BU104" s="73" t="s">
        <v>394</v>
      </c>
      <c r="BV104" s="73"/>
      <c r="BW104" s="73"/>
      <c r="BX104" s="73" t="s">
        <v>394</v>
      </c>
      <c r="BY104" s="73"/>
      <c r="BZ104" s="73"/>
      <c r="CA104" s="73" t="s">
        <v>394</v>
      </c>
      <c r="CB104" s="73"/>
      <c r="CC104" s="73"/>
      <c r="CD104" s="73" t="s">
        <v>394</v>
      </c>
      <c r="CE104" s="73"/>
      <c r="CF104" s="73"/>
      <c r="CG104" s="111"/>
      <c r="CH104" s="88"/>
      <c r="CI104" s="88"/>
      <c r="CJ104" s="88"/>
      <c r="CK104" s="88"/>
    </row>
    <row r="105" s="66" customFormat="1" ht="77.1" hidden="1" customHeight="1" spans="1:89">
      <c r="A105" s="73">
        <v>99</v>
      </c>
      <c r="B105" s="73" t="s">
        <v>1043</v>
      </c>
      <c r="C105" s="73" t="s">
        <v>557</v>
      </c>
      <c r="D105" s="74" t="s">
        <v>374</v>
      </c>
      <c r="E105" s="73" t="s">
        <v>1059</v>
      </c>
      <c r="F105" s="73" t="s">
        <v>414</v>
      </c>
      <c r="G105" s="73" t="s">
        <v>406</v>
      </c>
      <c r="H105" s="73" t="s">
        <v>133</v>
      </c>
      <c r="I105" s="73"/>
      <c r="J105" s="73">
        <v>202405</v>
      </c>
      <c r="K105" s="73">
        <v>202512</v>
      </c>
      <c r="L105" s="73" t="s">
        <v>95</v>
      </c>
      <c r="M105" s="73"/>
      <c r="N105" s="73"/>
      <c r="O105" s="73"/>
      <c r="P105" s="73" t="s">
        <v>510</v>
      </c>
      <c r="Q105" s="73"/>
      <c r="R105" s="73"/>
      <c r="S105" s="73"/>
      <c r="T105" s="74" t="s">
        <v>510</v>
      </c>
      <c r="U105" s="73"/>
      <c r="V105" s="73" t="s">
        <v>386</v>
      </c>
      <c r="W105" s="73" t="s">
        <v>519</v>
      </c>
      <c r="X105" s="73" t="s">
        <v>69</v>
      </c>
      <c r="Y105" s="73"/>
      <c r="Z105" s="73"/>
      <c r="AA105" s="73">
        <v>5635.48</v>
      </c>
      <c r="AB105" s="73">
        <v>3000</v>
      </c>
      <c r="AC105" s="73" t="s">
        <v>447</v>
      </c>
      <c r="AD105" s="73"/>
      <c r="AE105" s="73" t="s">
        <v>129</v>
      </c>
      <c r="AF105" s="73"/>
      <c r="AG105" s="73" t="s">
        <v>569</v>
      </c>
      <c r="AH105" s="73" t="s">
        <v>382</v>
      </c>
      <c r="AI105" s="73" t="s">
        <v>232</v>
      </c>
      <c r="AJ105" s="73" t="s">
        <v>100</v>
      </c>
      <c r="AK105" s="73"/>
      <c r="AL105" s="73"/>
      <c r="AM105" s="73" t="s">
        <v>414</v>
      </c>
      <c r="AN105" s="73">
        <v>13848529557</v>
      </c>
      <c r="AO105" s="73"/>
      <c r="AP105" s="73"/>
      <c r="AQ105" s="73"/>
      <c r="AR105" s="74"/>
      <c r="AS105" s="74"/>
      <c r="AT105" s="73"/>
      <c r="AU105" s="83"/>
      <c r="AV105" s="83"/>
      <c r="AW105" s="83" t="s">
        <v>801</v>
      </c>
      <c r="AX105" s="83" t="s">
        <v>379</v>
      </c>
      <c r="AY105" s="83" t="s">
        <v>386</v>
      </c>
      <c r="AZ105" s="74" t="s">
        <v>1153</v>
      </c>
      <c r="BA105" s="74" t="s">
        <v>379</v>
      </c>
      <c r="BB105" s="73" t="s">
        <v>1174</v>
      </c>
      <c r="BC105" s="73" t="s">
        <v>1066</v>
      </c>
      <c r="BD105" s="73" t="s">
        <v>801</v>
      </c>
      <c r="BE105" s="74" t="str">
        <f t="shared" si="7"/>
        <v/>
      </c>
      <c r="BF105" s="73" t="s">
        <v>386</v>
      </c>
      <c r="BG105" s="73" t="s">
        <v>387</v>
      </c>
      <c r="BH105" s="73" t="s">
        <v>573</v>
      </c>
      <c r="BI105" s="73" t="s">
        <v>394</v>
      </c>
      <c r="BJ105" s="73"/>
      <c r="BK105" s="73"/>
      <c r="BL105" s="74" t="s">
        <v>386</v>
      </c>
      <c r="BM105" s="73"/>
      <c r="BN105" s="73"/>
      <c r="BO105" s="73" t="s">
        <v>394</v>
      </c>
      <c r="BP105" s="73"/>
      <c r="BQ105" s="73"/>
      <c r="BR105" s="73" t="s">
        <v>394</v>
      </c>
      <c r="BS105" s="73"/>
      <c r="BT105" s="73"/>
      <c r="BU105" s="73" t="s">
        <v>394</v>
      </c>
      <c r="BV105" s="73"/>
      <c r="BW105" s="73"/>
      <c r="BX105" s="73" t="s">
        <v>394</v>
      </c>
      <c r="BY105" s="73"/>
      <c r="BZ105" s="73"/>
      <c r="CA105" s="73" t="s">
        <v>394</v>
      </c>
      <c r="CB105" s="73"/>
      <c r="CC105" s="73"/>
      <c r="CD105" s="73" t="s">
        <v>394</v>
      </c>
      <c r="CE105" s="73"/>
      <c r="CF105" s="73"/>
      <c r="CG105" s="88"/>
      <c r="CH105" s="88" t="s">
        <v>425</v>
      </c>
      <c r="CI105" s="88"/>
      <c r="CJ105" s="88"/>
      <c r="CK105" s="88"/>
    </row>
    <row r="106" s="66" customFormat="1" ht="77.1" hidden="1" customHeight="1" spans="1:89">
      <c r="A106" s="73">
        <v>100</v>
      </c>
      <c r="B106" s="73" t="s">
        <v>103</v>
      </c>
      <c r="C106" s="73" t="s">
        <v>523</v>
      </c>
      <c r="D106" s="74" t="s">
        <v>374</v>
      </c>
      <c r="E106" s="73"/>
      <c r="F106" s="73" t="s">
        <v>414</v>
      </c>
      <c r="G106" s="73" t="s">
        <v>406</v>
      </c>
      <c r="H106" s="73" t="s">
        <v>13</v>
      </c>
      <c r="I106" s="73"/>
      <c r="J106" s="73">
        <v>202402</v>
      </c>
      <c r="K106" s="73">
        <v>202405</v>
      </c>
      <c r="L106" s="73" t="s">
        <v>95</v>
      </c>
      <c r="M106" s="73"/>
      <c r="N106" s="73"/>
      <c r="O106" s="73"/>
      <c r="P106" s="73" t="s">
        <v>510</v>
      </c>
      <c r="Q106" s="73"/>
      <c r="R106" s="73"/>
      <c r="S106" s="73"/>
      <c r="T106" s="74" t="s">
        <v>510</v>
      </c>
      <c r="U106" s="73"/>
      <c r="V106" s="73" t="s">
        <v>379</v>
      </c>
      <c r="W106" s="73"/>
      <c r="X106" s="73" t="s">
        <v>69</v>
      </c>
      <c r="Y106" s="73"/>
      <c r="Z106" s="73"/>
      <c r="AA106" s="73">
        <v>6750</v>
      </c>
      <c r="AB106" s="73">
        <v>2000</v>
      </c>
      <c r="AC106" s="73" t="s">
        <v>447</v>
      </c>
      <c r="AD106" s="73"/>
      <c r="AE106" s="73" t="s">
        <v>16</v>
      </c>
      <c r="AF106" s="73"/>
      <c r="AG106" s="73" t="s">
        <v>381</v>
      </c>
      <c r="AH106" s="73" t="s">
        <v>382</v>
      </c>
      <c r="AI106" s="73" t="s">
        <v>104</v>
      </c>
      <c r="AJ106" s="73" t="s">
        <v>100</v>
      </c>
      <c r="AK106" s="73"/>
      <c r="AL106" s="73"/>
      <c r="AM106" s="73" t="s">
        <v>516</v>
      </c>
      <c r="AN106" s="73">
        <v>18686145011</v>
      </c>
      <c r="AO106" s="73"/>
      <c r="AP106" s="73"/>
      <c r="AQ106" s="73"/>
      <c r="AR106" s="74"/>
      <c r="AS106" s="74"/>
      <c r="AT106" s="73"/>
      <c r="AU106" s="74"/>
      <c r="AV106" s="74"/>
      <c r="AW106" s="74"/>
      <c r="AX106" s="74"/>
      <c r="AY106" s="74" t="s">
        <v>379</v>
      </c>
      <c r="AZ106" s="74" t="s">
        <v>1175</v>
      </c>
      <c r="BA106" s="73" t="s">
        <v>386</v>
      </c>
      <c r="BB106" s="73"/>
      <c r="BC106" s="73"/>
      <c r="BD106" s="73"/>
      <c r="BE106" s="74" t="str">
        <f t="shared" si="7"/>
        <v>办结</v>
      </c>
      <c r="BF106" s="73" t="s">
        <v>379</v>
      </c>
      <c r="BG106" s="73" t="s">
        <v>387</v>
      </c>
      <c r="BH106" s="73" t="s">
        <v>389</v>
      </c>
      <c r="BI106" s="73" t="s">
        <v>394</v>
      </c>
      <c r="BJ106" s="73"/>
      <c r="BK106" s="73"/>
      <c r="BL106" s="73" t="s">
        <v>394</v>
      </c>
      <c r="BM106" s="73"/>
      <c r="BN106" s="73"/>
      <c r="BO106" s="73" t="s">
        <v>379</v>
      </c>
      <c r="BP106" s="73" t="s">
        <v>387</v>
      </c>
      <c r="BQ106" s="73" t="s">
        <v>389</v>
      </c>
      <c r="BR106" s="73" t="s">
        <v>379</v>
      </c>
      <c r="BS106" s="73" t="s">
        <v>387</v>
      </c>
      <c r="BT106" s="73" t="s">
        <v>389</v>
      </c>
      <c r="BU106" s="73" t="s">
        <v>394</v>
      </c>
      <c r="BV106" s="73"/>
      <c r="BW106" s="73"/>
      <c r="BX106" s="73" t="s">
        <v>394</v>
      </c>
      <c r="BY106" s="73"/>
      <c r="BZ106" s="73"/>
      <c r="CA106" s="73" t="s">
        <v>394</v>
      </c>
      <c r="CB106" s="73"/>
      <c r="CC106" s="73"/>
      <c r="CD106" s="73" t="s">
        <v>394</v>
      </c>
      <c r="CE106" s="73"/>
      <c r="CF106" s="73"/>
      <c r="CG106" s="111" t="s">
        <v>525</v>
      </c>
      <c r="CH106" s="88"/>
      <c r="CI106" s="88"/>
      <c r="CJ106" s="88"/>
      <c r="CK106" s="88"/>
    </row>
    <row r="107" s="67" customFormat="1" ht="51" hidden="1" customHeight="1" spans="1:84">
      <c r="A107" s="90"/>
      <c r="B107" s="90" t="s">
        <v>295</v>
      </c>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5">
        <f>SUBTOTAL(9,AA7:AA106)/10000</f>
        <v>2.3</v>
      </c>
      <c r="AB107" s="95">
        <f>SUBTOTAL(9,AB7:AB106)/10000</f>
        <v>1.2</v>
      </c>
      <c r="AC107" s="95"/>
      <c r="AD107" s="90"/>
      <c r="AE107" s="90"/>
      <c r="AF107" s="90"/>
      <c r="AG107" s="90"/>
      <c r="AH107" s="90"/>
      <c r="AI107" s="96"/>
      <c r="AJ107" s="90"/>
      <c r="AK107" s="90"/>
      <c r="AL107" s="90"/>
      <c r="AM107" s="90"/>
      <c r="AN107" s="90"/>
      <c r="AO107" s="90"/>
      <c r="AP107" s="90"/>
      <c r="AQ107" s="90"/>
      <c r="AR107" s="90"/>
      <c r="AS107" s="90"/>
      <c r="AT107" s="90"/>
      <c r="AU107" s="99"/>
      <c r="AV107" s="99"/>
      <c r="AW107" s="99"/>
      <c r="AX107" s="99"/>
      <c r="AY107" s="99"/>
      <c r="AZ107" s="99"/>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row>
    <row r="108" s="67" customFormat="1" ht="51" hidden="1" customHeight="1" spans="1:84">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v>632.159787</v>
      </c>
      <c r="AB108" s="114">
        <v>297.706355</v>
      </c>
      <c r="AC108" s="114"/>
      <c r="AD108" s="92"/>
      <c r="AE108" s="92"/>
      <c r="AF108" s="92"/>
      <c r="AG108" s="92"/>
      <c r="AH108" s="92"/>
      <c r="AI108" s="98"/>
      <c r="AJ108" s="92" t="s">
        <v>296</v>
      </c>
      <c r="AK108" s="92"/>
      <c r="AL108" s="92"/>
      <c r="AM108" s="92"/>
      <c r="AN108" s="92"/>
      <c r="AO108" s="92"/>
      <c r="AP108" s="92"/>
      <c r="AQ108" s="92"/>
      <c r="AR108" s="92"/>
      <c r="AS108" s="92"/>
      <c r="AT108" s="92"/>
      <c r="BA108" s="92"/>
      <c r="BB108" s="92"/>
      <c r="BC108" s="92"/>
      <c r="BD108" s="92"/>
      <c r="BE108" s="92">
        <f>BF108+BL108+BO108+BR108+BU108+BX108+CA108+CD108</f>
        <v>700</v>
      </c>
      <c r="BF108" s="92">
        <f>COUNTIF(BF7:BF106,"是")+COUNTIF(BF7:BF106,"无需办理")</f>
        <v>75</v>
      </c>
      <c r="BG108" s="92"/>
      <c r="BH108" s="92"/>
      <c r="BI108" s="92">
        <f>COUNTIF(BI7:BI81,"是")+COUNTIF(BI7:BI81,"无需办理")</f>
        <v>66</v>
      </c>
      <c r="BJ108" s="92"/>
      <c r="BK108" s="92"/>
      <c r="BL108" s="92">
        <f>COUNTIF(BL7:BL106,"是")+COUNTIF(BL7:BL106,"无需办理")</f>
        <v>84</v>
      </c>
      <c r="BM108" s="92"/>
      <c r="BN108" s="92"/>
      <c r="BO108" s="92">
        <f>COUNTIF(BO7:BO106,"是")+COUNTIF(BO7:BO106,"无需办理")</f>
        <v>75</v>
      </c>
      <c r="BP108" s="92"/>
      <c r="BQ108" s="92"/>
      <c r="BR108" s="92">
        <f>COUNTIF(BR7:BR106,"是")+COUNTIF(BR7:BR106,"无需办理")</f>
        <v>80</v>
      </c>
      <c r="BS108" s="92"/>
      <c r="BT108" s="92"/>
      <c r="BU108" s="92">
        <f>COUNTIF(BU7:BU106,"是")+COUNTIF(BU7:BU106,"无需办理")</f>
        <v>94</v>
      </c>
      <c r="BV108" s="92"/>
      <c r="BW108" s="92"/>
      <c r="BX108" s="92">
        <f>COUNTIF(BX7:BX106,"是")+COUNTIF(BX7:BX106,"无需办理")</f>
        <v>94</v>
      </c>
      <c r="BY108" s="92"/>
      <c r="BZ108" s="92"/>
      <c r="CA108" s="92">
        <f>COUNTIF(CA7:CA106,"是")+COUNTIF(CA7:CA106,"无需办理")</f>
        <v>100</v>
      </c>
      <c r="CB108" s="92"/>
      <c r="CC108" s="92"/>
      <c r="CD108" s="92">
        <f>COUNTIF(CD7:CD106,"是")+COUNTIF(CD7:CD106,"无需办理")</f>
        <v>98</v>
      </c>
      <c r="CE108" s="90"/>
      <c r="CF108" s="90"/>
    </row>
    <row r="109" s="67" customFormat="1" ht="51" hidden="1" customHeight="1" spans="1:85">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6">
        <f>(AA107-AA108)/AA108</f>
        <v>-0.996361679361297</v>
      </c>
      <c r="AB109" s="96">
        <f>(AB107-AB108)/AB108</f>
        <v>-0.995969182451614</v>
      </c>
      <c r="AC109" s="96"/>
      <c r="AD109" s="90"/>
      <c r="AE109" s="90"/>
      <c r="AF109" s="90"/>
      <c r="AG109" s="90"/>
      <c r="AH109" s="90"/>
      <c r="AI109" s="96"/>
      <c r="AJ109" s="90"/>
      <c r="AK109" s="90"/>
      <c r="AL109" s="90"/>
      <c r="AM109" s="90"/>
      <c r="AN109" s="90"/>
      <c r="AO109" s="90"/>
      <c r="AP109" s="90"/>
      <c r="AQ109" s="90"/>
      <c r="AR109" s="90"/>
      <c r="AS109" s="90"/>
      <c r="AT109" s="90"/>
      <c r="BA109" s="90"/>
      <c r="BB109" s="90"/>
      <c r="BC109" s="90"/>
      <c r="BD109" s="90"/>
      <c r="BE109" s="90">
        <v>800</v>
      </c>
      <c r="BF109" s="90">
        <f t="shared" ref="BF109:CD109" si="19">100-BF108</f>
        <v>25</v>
      </c>
      <c r="BG109" s="90">
        <f t="shared" si="19"/>
        <v>100</v>
      </c>
      <c r="BH109" s="90">
        <f t="shared" si="19"/>
        <v>100</v>
      </c>
      <c r="BI109" s="90">
        <f t="shared" si="19"/>
        <v>34</v>
      </c>
      <c r="BJ109" s="90">
        <f t="shared" si="19"/>
        <v>100</v>
      </c>
      <c r="BK109" s="90">
        <f t="shared" si="19"/>
        <v>100</v>
      </c>
      <c r="BL109" s="90">
        <f t="shared" si="19"/>
        <v>16</v>
      </c>
      <c r="BM109" s="90">
        <f t="shared" si="19"/>
        <v>100</v>
      </c>
      <c r="BN109" s="90">
        <f t="shared" si="19"/>
        <v>100</v>
      </c>
      <c r="BO109" s="90">
        <f t="shared" si="19"/>
        <v>25</v>
      </c>
      <c r="BP109" s="90">
        <f t="shared" si="19"/>
        <v>100</v>
      </c>
      <c r="BQ109" s="90">
        <f t="shared" si="19"/>
        <v>100</v>
      </c>
      <c r="BR109" s="90">
        <f t="shared" si="19"/>
        <v>20</v>
      </c>
      <c r="BS109" s="90">
        <f t="shared" si="19"/>
        <v>100</v>
      </c>
      <c r="BT109" s="90">
        <f t="shared" si="19"/>
        <v>100</v>
      </c>
      <c r="BU109" s="90">
        <f t="shared" si="19"/>
        <v>6</v>
      </c>
      <c r="BV109" s="90">
        <f t="shared" si="19"/>
        <v>100</v>
      </c>
      <c r="BW109" s="90">
        <f t="shared" si="19"/>
        <v>100</v>
      </c>
      <c r="BX109" s="90">
        <f t="shared" si="19"/>
        <v>6</v>
      </c>
      <c r="BY109" s="90">
        <f t="shared" si="19"/>
        <v>100</v>
      </c>
      <c r="BZ109" s="90">
        <f t="shared" si="19"/>
        <v>100</v>
      </c>
      <c r="CA109" s="90">
        <f t="shared" si="19"/>
        <v>0</v>
      </c>
      <c r="CB109" s="90">
        <f t="shared" si="19"/>
        <v>100</v>
      </c>
      <c r="CC109" s="90">
        <f t="shared" si="19"/>
        <v>100</v>
      </c>
      <c r="CD109" s="90">
        <f t="shared" si="19"/>
        <v>2</v>
      </c>
      <c r="CE109" s="90"/>
      <c r="CF109" s="90"/>
      <c r="CG109" s="67">
        <f>BF109+BL109+BO109+BR109+BU109+BX109+CA109+CD109</f>
        <v>100</v>
      </c>
    </row>
    <row r="110" s="67" customFormat="1" ht="51" hidden="1" customHeight="1" spans="1:84">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7"/>
      <c r="AH110" s="97"/>
      <c r="AJ110" s="90"/>
      <c r="AK110" s="90"/>
      <c r="AL110" s="90"/>
      <c r="AM110" s="90"/>
      <c r="AN110" s="90"/>
      <c r="AO110" s="90"/>
      <c r="AP110" s="90"/>
      <c r="AQ110" s="90"/>
      <c r="AR110" s="90"/>
      <c r="AS110" s="90"/>
      <c r="AT110" s="90"/>
      <c r="BA110" s="90"/>
      <c r="BB110" s="90"/>
      <c r="BC110" s="90"/>
      <c r="BD110" s="90"/>
      <c r="BE110" s="96">
        <f>BE108/BE109</f>
        <v>0.875</v>
      </c>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row>
    <row r="111" s="67" customFormat="1" ht="51" hidden="1" customHeight="1" spans="1:84">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6"/>
      <c r="AJ111" s="90"/>
      <c r="AK111" s="90"/>
      <c r="AL111" s="90"/>
      <c r="AM111" s="90"/>
      <c r="AN111" s="90"/>
      <c r="AO111" s="90"/>
      <c r="AP111" s="90"/>
      <c r="AQ111" s="90"/>
      <c r="AR111" s="90"/>
      <c r="AS111" s="90"/>
      <c r="AT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row>
    <row r="112" s="67" customFormat="1" ht="51" hidden="1" customHeight="1" spans="1:84">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6"/>
      <c r="AJ112" s="90"/>
      <c r="AK112" s="90"/>
      <c r="AL112" s="90"/>
      <c r="AM112" s="90"/>
      <c r="AN112" s="90"/>
      <c r="AO112" s="90"/>
      <c r="AP112" s="90"/>
      <c r="AQ112" s="90"/>
      <c r="AR112" s="90"/>
      <c r="AS112" s="90"/>
      <c r="AT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row>
    <row r="113" hidden="1"/>
    <row r="114" hidden="1"/>
    <row r="115" hidden="1"/>
    <row r="116" s="66" customFormat="1" hidden="1" spans="2:2">
      <c r="B116" s="113"/>
    </row>
    <row r="117" hidden="1"/>
    <row r="118" hidden="1"/>
    <row r="119" hidden="1"/>
    <row r="120" hidden="1"/>
    <row r="121" hidden="1"/>
    <row r="122" hidden="1"/>
    <row r="123" hidden="1"/>
    <row r="124" hidden="1"/>
    <row r="125" hidden="1"/>
    <row r="126" hidden="1"/>
    <row r="127" hidden="1"/>
    <row r="128" hidden="1"/>
    <row r="129" hidden="1"/>
    <row r="130" hidden="1"/>
  </sheetData>
  <autoFilter ref="A6:CP130">
    <filterColumn colId="51">
      <customFilters>
        <customFilter operator="equal" val="2016年的项目，如今方案进行变动，企业没确定2024年是否继续建设"/>
      </customFilters>
    </filterColumn>
    <extLst/>
  </autoFilter>
  <mergeCells count="67">
    <mergeCell ref="A1:B1"/>
    <mergeCell ref="A2:CF2"/>
    <mergeCell ref="AO4:AP4"/>
    <mergeCell ref="BA4:BD4"/>
    <mergeCell ref="BI4:BK4"/>
    <mergeCell ref="BC5:BD5"/>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Q4:AQ6"/>
    <mergeCell ref="AR4:AR6"/>
    <mergeCell ref="AS4:AS6"/>
    <mergeCell ref="AT4:AT6"/>
    <mergeCell ref="AU4:AU6"/>
    <mergeCell ref="AV4:AV6"/>
    <mergeCell ref="AW4:AW6"/>
    <mergeCell ref="AX4:AX6"/>
    <mergeCell ref="AY4:AY6"/>
    <mergeCell ref="AZ4:AZ6"/>
    <mergeCell ref="BA5:BA6"/>
    <mergeCell ref="BB5:BB6"/>
    <mergeCell ref="BE4:BE6"/>
    <mergeCell ref="CD4:CD5"/>
    <mergeCell ref="BF4:BH5"/>
    <mergeCell ref="BL4:BN5"/>
    <mergeCell ref="BO4:BQ5"/>
    <mergeCell ref="BR4:BT5"/>
    <mergeCell ref="BU4:BW5"/>
    <mergeCell ref="BX4:BZ5"/>
    <mergeCell ref="CA4:CC5"/>
  </mergeCells>
  <conditionalFormatting sqref="B41">
    <cfRule type="duplicateValues" dxfId="0" priority="29"/>
    <cfRule type="duplicateValues" dxfId="0" priority="28"/>
    <cfRule type="duplicateValues" dxfId="0" priority="27"/>
  </conditionalFormatting>
  <conditionalFormatting sqref="B47">
    <cfRule type="duplicateValues" dxfId="0" priority="26"/>
    <cfRule type="duplicateValues" dxfId="0" priority="25"/>
    <cfRule type="duplicateValues" dxfId="0" priority="24"/>
  </conditionalFormatting>
  <conditionalFormatting sqref="B65">
    <cfRule type="duplicateValues" dxfId="0" priority="17"/>
    <cfRule type="duplicateValues" dxfId="0" priority="16"/>
    <cfRule type="duplicateValues" dxfId="0" priority="15"/>
    <cfRule type="duplicateValues" dxfId="0" priority="13"/>
  </conditionalFormatting>
  <conditionalFormatting sqref="BF65:CD65">
    <cfRule type="cellIs" dxfId="1" priority="14" operator="equal">
      <formula>"否"</formula>
    </cfRule>
  </conditionalFormatting>
  <conditionalFormatting sqref="B66">
    <cfRule type="duplicateValues" dxfId="0" priority="41"/>
    <cfRule type="duplicateValues" dxfId="0" priority="40"/>
    <cfRule type="duplicateValues" dxfId="0" priority="39"/>
  </conditionalFormatting>
  <conditionalFormatting sqref="B69">
    <cfRule type="duplicateValues" dxfId="0" priority="43"/>
    <cfRule type="duplicateValues" dxfId="0" priority="42"/>
  </conditionalFormatting>
  <conditionalFormatting sqref="B74">
    <cfRule type="duplicateValues" dxfId="0" priority="38"/>
    <cfRule type="duplicateValues" dxfId="0" priority="37"/>
    <cfRule type="duplicateValues" dxfId="0" priority="36"/>
  </conditionalFormatting>
  <conditionalFormatting sqref="B89">
    <cfRule type="duplicateValues" dxfId="0" priority="9"/>
    <cfRule type="duplicateValues" dxfId="0" priority="8"/>
    <cfRule type="duplicateValues" dxfId="0" priority="7"/>
    <cfRule type="duplicateValues" dxfId="0" priority="6"/>
    <cfRule type="duplicateValues" dxfId="0" priority="4"/>
    <cfRule type="duplicateValues" dxfId="0" priority="3"/>
    <cfRule type="duplicateValues" dxfId="0" priority="2"/>
    <cfRule type="duplicateValues" dxfId="0" priority="1"/>
  </conditionalFormatting>
  <conditionalFormatting sqref="BF89:CD89">
    <cfRule type="cellIs" dxfId="1" priority="5" operator="equal">
      <formula>"否"</formula>
    </cfRule>
  </conditionalFormatting>
  <conditionalFormatting sqref="B77:B78">
    <cfRule type="duplicateValues" dxfId="0" priority="35"/>
    <cfRule type="duplicateValues" dxfId="0" priority="34"/>
    <cfRule type="duplicateValues" dxfId="0" priority="33"/>
  </conditionalFormatting>
  <conditionalFormatting sqref="B107:B112">
    <cfRule type="duplicateValues" dxfId="0" priority="32"/>
    <cfRule type="duplicateValues" dxfId="0" priority="31"/>
  </conditionalFormatting>
  <conditionalFormatting sqref="B1:B40 B48:B64 B66:B80 B42:B46 B117:B1048576 B107:B115">
    <cfRule type="duplicateValues" dxfId="0" priority="30"/>
  </conditionalFormatting>
  <conditionalFormatting sqref="B1:B64 B66:B88 B90:B115 B117:B1048576">
    <cfRule type="duplicateValues" dxfId="0" priority="18"/>
  </conditionalFormatting>
  <conditionalFormatting sqref="B1:B88 B90:B1048576">
    <cfRule type="duplicateValues" dxfId="0" priority="12"/>
    <cfRule type="duplicateValues" dxfId="0" priority="11"/>
    <cfRule type="duplicateValues" dxfId="0" priority="10"/>
  </conditionalFormatting>
  <conditionalFormatting sqref="B2:B40 B42:B46 B48:B64 B67:B68 B70:B73 B75:B76 B79:B80 B117:B1048576 B113:B115">
    <cfRule type="duplicateValues" dxfId="0" priority="45"/>
    <cfRule type="duplicateValues" dxfId="0" priority="44"/>
  </conditionalFormatting>
  <conditionalFormatting sqref="BF7:CD64 BF66:CD88 BF90:CD106">
    <cfRule type="cellIs" dxfId="1" priority="19" operator="equal">
      <formula>"否"</formula>
    </cfRule>
  </conditionalFormatting>
  <conditionalFormatting sqref="B70:B73 B79:B80 B68">
    <cfRule type="duplicateValues" dxfId="0" priority="46"/>
  </conditionalFormatting>
  <conditionalFormatting sqref="B81:B88 B90:B106">
    <cfRule type="duplicateValues" dxfId="0" priority="23"/>
    <cfRule type="duplicateValues" dxfId="0" priority="22"/>
    <cfRule type="duplicateValues" dxfId="0" priority="21"/>
    <cfRule type="duplicateValues" dxfId="0" priority="20"/>
  </conditionalFormatting>
  <dataValidations count="2">
    <dataValidation type="list" allowBlank="1" showInputMessage="1" showErrorMessage="1" sqref="X2:X3">
      <formula1>"农林水利生态,工业,基础设施,交通,商贸流通,社会事业,文化旅游,房地产"</formula1>
    </dataValidation>
    <dataValidation allowBlank="1" showInputMessage="1" showErrorMessage="1" sqref="AO4:AO6 BE4:BE6 AQ4:AT6"/>
  </dataValidations>
  <printOptions horizontalCentered="1"/>
  <pageMargins left="0.448611111111111" right="0.448611111111111" top="0.554861111111111" bottom="0.554861111111111" header="0.298611111111111" footer="0.298611111111111"/>
  <pageSetup paperSize="9" scale="3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2:G13"/>
  <sheetViews>
    <sheetView workbookViewId="0">
      <selection activeCell="H16" sqref="H16"/>
    </sheetView>
  </sheetViews>
  <sheetFormatPr defaultColWidth="9" defaultRowHeight="13.5" outlineLevelCol="6"/>
  <sheetData>
    <row r="2" spans="7:7">
      <c r="G2" t="s">
        <v>376</v>
      </c>
    </row>
    <row r="3" spans="7:7">
      <c r="G3" t="s">
        <v>398</v>
      </c>
    </row>
    <row r="4" spans="7:7">
      <c r="G4" t="s">
        <v>406</v>
      </c>
    </row>
    <row r="5" spans="7:7">
      <c r="G5" s="102" t="s">
        <v>928</v>
      </c>
    </row>
    <row r="6" spans="7:7">
      <c r="G6" t="s">
        <v>707</v>
      </c>
    </row>
    <row r="7" spans="7:7">
      <c r="G7" t="s">
        <v>484</v>
      </c>
    </row>
    <row r="8" spans="7:7">
      <c r="G8" t="s">
        <v>462</v>
      </c>
    </row>
    <row r="9" spans="7:7">
      <c r="G9" t="s">
        <v>546</v>
      </c>
    </row>
    <row r="10" spans="7:7">
      <c r="G10" s="102" t="s">
        <v>588</v>
      </c>
    </row>
    <row r="11" spans="7:7">
      <c r="G11" t="s">
        <v>441</v>
      </c>
    </row>
    <row r="12" spans="7:7">
      <c r="G12" t="s">
        <v>998</v>
      </c>
    </row>
    <row r="13" spans="7:7">
      <c r="G13" t="s">
        <v>890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5.6替换项目</vt:lpstr>
      <vt:lpstr>65个没问题项目</vt:lpstr>
      <vt:lpstr>最新表 (2)</vt:lpstr>
      <vt:lpstr>4.16拟替换项目</vt:lpstr>
      <vt:lpstr>储备项目表</vt:lpstr>
      <vt:lpstr>附件2</vt:lpstr>
      <vt:lpstr>工作方案改</vt:lpstr>
      <vt:lpstr>要素保障 (2)</vt:lpstr>
      <vt:lpstr>Sheet1</vt:lpstr>
      <vt:lpstr>11.27调整</vt:lpstr>
      <vt:lpstr>82个项目</vt:lpstr>
      <vt:lpstr>储备项目 (2)</vt:lpstr>
      <vt:lpstr>8.14</vt:lpstr>
      <vt:lpstr>备选项目 (2)</vt:lpstr>
      <vt:lpstr>政府投资项目</vt:lpstr>
      <vt:lpstr>备选项目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17983</dc:creator>
  <cp:lastModifiedBy>梦宫莲</cp:lastModifiedBy>
  <dcterms:created xsi:type="dcterms:W3CDTF">2023-06-30T08:36:00Z</dcterms:created>
  <dcterms:modified xsi:type="dcterms:W3CDTF">2024-09-10T03:42:43Z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231D8F2B9AA4484288ACC7877FA61E08_13</vt:lpwstr>
  </property>
  <property fmtid="{D5CDD505-2E9C-101B-9397-08002B2CF9AE}" pid="3" name="KSOProductBuildVer">
    <vt:lpwstr>2052-11.1.0.14309</vt:lpwstr>
  </property>
</Properties>
</file>